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asgpr-my.sharepoint.com/personal/eaviles_asg_pr_gov/Documents/"/>
    </mc:Choice>
  </mc:AlternateContent>
  <xr:revisionPtr revIDLastSave="0" documentId="8_{B91C5346-74B6-4CDD-88DF-DC4963F8F02B}" xr6:coauthVersionLast="47" xr6:coauthVersionMax="47" xr10:uidLastSave="{00000000-0000-0000-0000-000000000000}"/>
  <bookViews>
    <workbookView xWindow="-108" yWindow="-108" windowWidth="23256" windowHeight="12456" xr2:uid="{90E6CAFB-A401-4159-BDA9-0C163E6ED4DB}"/>
  </bookViews>
  <sheets>
    <sheet name="Tabla revisada!" sheetId="10"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6" i="10" l="1"/>
  <c r="F166" i="10"/>
  <c r="F224" i="10"/>
  <c r="F225" i="10"/>
  <c r="F226" i="10"/>
  <c r="F221" i="10"/>
  <c r="F222" i="10"/>
  <c r="F203" i="10"/>
  <c r="F204" i="10"/>
  <c r="F206" i="10"/>
  <c r="F207" i="10"/>
  <c r="F208" i="10"/>
  <c r="F209" i="10"/>
  <c r="F210" i="10"/>
  <c r="F212" i="10"/>
  <c r="F213" i="10"/>
  <c r="F214" i="10"/>
  <c r="F215" i="10"/>
  <c r="F216" i="10"/>
  <c r="F218" i="10"/>
  <c r="F91" i="10"/>
  <c r="F92" i="10"/>
  <c r="F93" i="10"/>
  <c r="F94" i="10"/>
  <c r="F96" i="10"/>
  <c r="F98" i="10"/>
  <c r="F99" i="10"/>
  <c r="F100" i="10"/>
  <c r="F102" i="10"/>
  <c r="F103" i="10"/>
  <c r="F104" i="10"/>
  <c r="F106" i="10"/>
  <c r="F107" i="10"/>
  <c r="F108" i="10"/>
  <c r="F110" i="10"/>
  <c r="F111" i="10"/>
  <c r="F112" i="10"/>
  <c r="F114" i="10"/>
  <c r="F115" i="10"/>
  <c r="F116" i="10"/>
  <c r="F118" i="10"/>
  <c r="F120" i="10"/>
  <c r="F121" i="10"/>
  <c r="F122" i="10"/>
  <c r="F123" i="10"/>
  <c r="F124" i="10"/>
  <c r="F125" i="10"/>
  <c r="F126" i="10"/>
  <c r="F127" i="10"/>
  <c r="F128" i="10"/>
  <c r="F129" i="10"/>
  <c r="F130" i="10"/>
  <c r="F131" i="10"/>
  <c r="F132" i="10"/>
  <c r="F133" i="10"/>
  <c r="F134" i="10"/>
  <c r="F135" i="10"/>
  <c r="F137" i="10"/>
  <c r="F138" i="10"/>
  <c r="F139" i="10"/>
  <c r="F140" i="10"/>
  <c r="F141" i="10"/>
  <c r="F142" i="10"/>
  <c r="F143" i="10"/>
  <c r="C144" i="10"/>
  <c r="F144" i="10"/>
  <c r="F146" i="10"/>
  <c r="F147" i="10"/>
  <c r="F148" i="10"/>
  <c r="F149" i="10"/>
  <c r="F151" i="10"/>
  <c r="C152" i="10"/>
  <c r="F152" i="10"/>
  <c r="F153" i="10"/>
  <c r="F155" i="10"/>
  <c r="F157" i="10"/>
  <c r="F158" i="10"/>
  <c r="F159" i="10"/>
  <c r="F160" i="10"/>
  <c r="F161" i="10"/>
  <c r="F162" i="10"/>
  <c r="F163" i="10"/>
  <c r="F164" i="10"/>
  <c r="F165" i="10"/>
  <c r="F168" i="10"/>
  <c r="F169" i="10"/>
  <c r="F170" i="10"/>
  <c r="F171" i="10"/>
  <c r="F172" i="10"/>
  <c r="F173" i="10"/>
  <c r="F174" i="10"/>
  <c r="F175" i="10"/>
  <c r="F178" i="10"/>
  <c r="F179" i="10"/>
  <c r="F180" i="10"/>
  <c r="F181" i="10"/>
  <c r="F183" i="10"/>
  <c r="F184" i="10"/>
  <c r="F186" i="10"/>
  <c r="F187" i="10"/>
  <c r="F188" i="10"/>
  <c r="F189" i="10"/>
  <c r="F190" i="10"/>
  <c r="F192" i="10"/>
  <c r="F193" i="10"/>
  <c r="F194" i="10"/>
  <c r="F195" i="10"/>
  <c r="F196" i="10"/>
  <c r="F197" i="10"/>
  <c r="F198" i="10"/>
  <c r="F199" i="10"/>
  <c r="F200" i="10"/>
  <c r="F8" i="10"/>
  <c r="F9" i="10"/>
  <c r="F10" i="10"/>
  <c r="C11" i="10"/>
  <c r="F11" i="10"/>
  <c r="C12" i="10"/>
  <c r="F12" i="10"/>
  <c r="F13" i="10"/>
  <c r="C14" i="10"/>
  <c r="F14" i="10"/>
  <c r="F15" i="10"/>
  <c r="F16" i="10"/>
  <c r="F17" i="10"/>
  <c r="F18" i="10"/>
  <c r="F19" i="10"/>
  <c r="F20" i="10"/>
  <c r="F21" i="10"/>
  <c r="C23" i="10"/>
  <c r="F23" i="10"/>
  <c r="F25" i="10"/>
  <c r="F26" i="10"/>
  <c r="F27" i="10"/>
  <c r="F29" i="10"/>
  <c r="F30" i="10"/>
  <c r="F31" i="10"/>
  <c r="F32" i="10"/>
  <c r="F33" i="10"/>
  <c r="C34" i="10"/>
  <c r="F34" i="10"/>
  <c r="F35" i="10"/>
  <c r="F36" i="10"/>
  <c r="C37" i="10"/>
  <c r="F37" i="10"/>
  <c r="F38" i="10"/>
  <c r="F39" i="10"/>
  <c r="F40" i="10"/>
  <c r="F41" i="10"/>
  <c r="F42" i="10"/>
  <c r="F43" i="10"/>
  <c r="F44" i="10"/>
  <c r="F45" i="10"/>
  <c r="F46" i="10"/>
  <c r="F47" i="10"/>
  <c r="F48" i="10"/>
  <c r="F49" i="10"/>
  <c r="F50" i="10"/>
  <c r="F52" i="10"/>
  <c r="F53" i="10"/>
  <c r="F55" i="10"/>
  <c r="F56" i="10"/>
  <c r="F57" i="10"/>
  <c r="F58" i="10"/>
  <c r="F59" i="10"/>
  <c r="F60" i="10"/>
  <c r="F61" i="10"/>
  <c r="F62" i="10"/>
  <c r="F63" i="10"/>
  <c r="F64" i="10"/>
  <c r="F65" i="10"/>
  <c r="F67" i="10"/>
  <c r="F68" i="10"/>
  <c r="F69" i="10"/>
  <c r="F70" i="10"/>
  <c r="F71" i="10"/>
  <c r="F72" i="10"/>
  <c r="C73" i="10"/>
  <c r="F73" i="10"/>
  <c r="F75" i="10"/>
  <c r="F76" i="10"/>
  <c r="F77" i="10"/>
  <c r="C78" i="10"/>
  <c r="F78" i="10"/>
  <c r="F79" i="10"/>
  <c r="F80" i="10"/>
  <c r="F81" i="10"/>
  <c r="F82" i="10"/>
  <c r="F83" i="10"/>
  <c r="F84" i="10"/>
  <c r="F86" i="10"/>
  <c r="F87" i="10"/>
  <c r="F88" i="10"/>
  <c r="F227" i="10"/>
</calcChain>
</file>

<file path=xl/sharedStrings.xml><?xml version="1.0" encoding="utf-8"?>
<sst xmlns="http://schemas.openxmlformats.org/spreadsheetml/2006/main" count="413" uniqueCount="177">
  <si>
    <t>LF</t>
  </si>
  <si>
    <t>SF</t>
  </si>
  <si>
    <t>EA</t>
  </si>
  <si>
    <t>Shoreline</t>
  </si>
  <si>
    <t>Site</t>
  </si>
  <si>
    <t>Workshop</t>
  </si>
  <si>
    <t xml:space="preserve">Remove and replace double wood doors </t>
  </si>
  <si>
    <t>Remove and replace wood casement windows with jalouise</t>
  </si>
  <si>
    <t xml:space="preserve">Remove and replace pivot double wood doors </t>
  </si>
  <si>
    <t>Prepare and paint exterior surface</t>
  </si>
  <si>
    <t>Remove and replace wood ceiling panels</t>
  </si>
  <si>
    <t>Remove and replace pendant lights</t>
  </si>
  <si>
    <t xml:space="preserve">Remove and replace electrical panel door </t>
  </si>
  <si>
    <t>Replace electrical system wiring</t>
  </si>
  <si>
    <t>Remove and replace electrical duplex outlets</t>
  </si>
  <si>
    <t>Remove and replace ceiling fans</t>
  </si>
  <si>
    <t>Remove and replace exit sign</t>
  </si>
  <si>
    <t>Remove and replace corrugated metal roof panels.</t>
  </si>
  <si>
    <t>Remove and replace corrugated metal roof panels</t>
  </si>
  <si>
    <t>Remove and replace Roadway wall mounted light fixture</t>
  </si>
  <si>
    <t>Remove and replace spot light mount wall sconce.</t>
  </si>
  <si>
    <t>Replace wood casement windows with jalousie</t>
  </si>
  <si>
    <t>Replace wood jalousie window</t>
  </si>
  <si>
    <t xml:space="preserve">Remove and replace wood door with rails </t>
  </si>
  <si>
    <t xml:space="preserve">Remove and replace entrance wood doors </t>
  </si>
  <si>
    <t xml:space="preserve">Remove and replace corrugated metal siding </t>
  </si>
  <si>
    <t xml:space="preserve">Replace wood doors </t>
  </si>
  <si>
    <t>Prepare and paint interior surface</t>
  </si>
  <si>
    <t>Remove and replace single light cylinder wall mount light fixtures</t>
  </si>
  <si>
    <t>Remove and replace electrical switches</t>
  </si>
  <si>
    <t xml:space="preserve">Remove and replace wood joint in floating pier </t>
  </si>
  <si>
    <t xml:space="preserve">Remove and replace wooden cladding slat </t>
  </si>
  <si>
    <t>Install lights on top of wood columns</t>
  </si>
  <si>
    <t xml:space="preserve">Remove and replace wood folding door </t>
  </si>
  <si>
    <t>Remove and replace fluorescent light fixture</t>
  </si>
  <si>
    <t>Remove lighting rosette and install wall mount lamp</t>
  </si>
  <si>
    <t>Supply and install wood entrance door</t>
  </si>
  <si>
    <t>Remove and replace T8 light bulbs</t>
  </si>
  <si>
    <t>Remove and replace stainless-steel bathroom partition</t>
  </si>
  <si>
    <t>Remove and replace interior lamp</t>
  </si>
  <si>
    <t>Supply and install exterior wall mount lamp</t>
  </si>
  <si>
    <t>Supply and install drinking fountain</t>
  </si>
  <si>
    <t>Fountains Area (next to bathrooms)</t>
  </si>
  <si>
    <t>Remove and replace wooden door</t>
  </si>
  <si>
    <t>Remove and replace rolling door</t>
  </si>
  <si>
    <t>Remove and install pier cable tensors with turnbuckles</t>
  </si>
  <si>
    <t>Supply and install outdoor pathway lights</t>
  </si>
  <si>
    <t>Remove and replace hanging lamps</t>
  </si>
  <si>
    <t>Apply cement plaster to ceiling</t>
  </si>
  <si>
    <t>Remove and replace bathroom mirror</t>
  </si>
  <si>
    <t>Remove and replace countertop</t>
  </si>
  <si>
    <t>Remove and replace faucet</t>
  </si>
  <si>
    <t>Remove and replace wood jalouise window</t>
  </si>
  <si>
    <t>Remove and replace wall lamp</t>
  </si>
  <si>
    <t>Remove and replace ceiling lamp</t>
  </si>
  <si>
    <t>Remove and replace urinal flush valve</t>
  </si>
  <si>
    <t>Prepare, prime and paint interior walls</t>
  </si>
  <si>
    <t>Prepare, prime and paint interior walls and ceiling</t>
  </si>
  <si>
    <t>Remove and replace wood doors</t>
  </si>
  <si>
    <t>Supply and apply waterproofing system to roof</t>
  </si>
  <si>
    <t>Prepare, prime and paint exterior walls</t>
  </si>
  <si>
    <t>Remove and replace pathway lamps</t>
  </si>
  <si>
    <t>Remove and replace exterior wall mount lamps</t>
  </si>
  <si>
    <t>Remove and replace work lamps</t>
  </si>
  <si>
    <t>Remove and replace wood door</t>
  </si>
  <si>
    <t>Supply and install aluminum louver</t>
  </si>
  <si>
    <t>Remove and replace lamps</t>
  </si>
  <si>
    <t xml:space="preserve">Remove and replace wood door </t>
  </si>
  <si>
    <t xml:space="preserve">Remove and replace wall mirror </t>
  </si>
  <si>
    <t xml:space="preserve">Remove and replace kitchen wood cabinet </t>
  </si>
  <si>
    <t xml:space="preserve">Remove and replace kitchen wood wall cabinet </t>
  </si>
  <si>
    <t>CF</t>
  </si>
  <si>
    <t xml:space="preserve">Remove and replace wood jalousie windows </t>
  </si>
  <si>
    <t>CY</t>
  </si>
  <si>
    <t>Remove and replace 3-phase main disconnect switch</t>
  </si>
  <si>
    <t>Remove and replace outdoor lighting fixture</t>
  </si>
  <si>
    <t xml:space="preserve">Remove and replace masonry wall </t>
  </si>
  <si>
    <t>Prepare and paint oil tank area surfaces</t>
  </si>
  <si>
    <t xml:space="preserve">Repair metal gates </t>
  </si>
  <si>
    <t>Remove and replace outdoor pathway lights</t>
  </si>
  <si>
    <t>Remove and replace concrete bench</t>
  </si>
  <si>
    <t xml:space="preserve">Rebuild wood framed wall and plywood panels </t>
  </si>
  <si>
    <t>Replace 1 each of electrical wiring</t>
  </si>
  <si>
    <t>Remove and replace main distribution panel</t>
  </si>
  <si>
    <t>Remove and replace electrical panel</t>
  </si>
  <si>
    <t>Remove and replace vertical platform lifts</t>
  </si>
  <si>
    <t>Remove and replace barn wall mounted light fixtures</t>
  </si>
  <si>
    <t xml:space="preserve">Remove and replace radio antenna </t>
  </si>
  <si>
    <t>Remove and replace window air conditioner</t>
  </si>
  <si>
    <t xml:space="preserve">Remove and replace wall framing and gypsum board </t>
  </si>
  <si>
    <t>Prepare, prime and paint exterior surfaces</t>
  </si>
  <si>
    <t>Prepare prime and paint railings, stairs and crane frame.</t>
  </si>
  <si>
    <t>Prepare and paint wooden floors</t>
  </si>
  <si>
    <t>Prepare prime and paint railings</t>
  </si>
  <si>
    <t>Repair railing and gate between Office Building and Gazebo 1</t>
  </si>
  <si>
    <t>Remove and replace balcony's wooden floor over steel frame</t>
  </si>
  <si>
    <t>Attach metal pipe support to floating dock</t>
  </si>
  <si>
    <t>Remove and replace floating dock bumper</t>
  </si>
  <si>
    <t>Remove and replace floating landing dock perimeter wood fender</t>
  </si>
  <si>
    <t>Remove and replace boat cleats</t>
  </si>
  <si>
    <t xml:space="preserve">Remove and replace door lintel plaster </t>
  </si>
  <si>
    <t xml:space="preserve">Remove and replace galvanized steel roof flashing </t>
  </si>
  <si>
    <t>Supply and install window operator for jalouse window</t>
  </si>
  <si>
    <t>Remove and replace stainless-steel bathroom partitions</t>
  </si>
  <si>
    <t>Prepare pitch pockets for roof openings to prevent filtration</t>
  </si>
  <si>
    <t>Remove and replace Gypsum board panel at entrance</t>
  </si>
  <si>
    <t>Prepare and paint wood windows</t>
  </si>
  <si>
    <t>Remove and replace floating dock perimeter wood fender</t>
  </si>
  <si>
    <t>Manufacture, install and repair west side perimeter railing</t>
  </si>
  <si>
    <t>Remove and replace wooden frame for corrugated metal siding</t>
  </si>
  <si>
    <t>Rewire building</t>
  </si>
  <si>
    <r>
      <t>Ballroom Building/</t>
    </r>
    <r>
      <rPr>
        <sz val="14"/>
        <color rgb="FF000000"/>
        <rFont val="Calibri"/>
        <family val="2"/>
        <scheme val="minor"/>
      </rPr>
      <t>Building 3</t>
    </r>
  </si>
  <si>
    <r>
      <t>Restrooms and Kitchen/</t>
    </r>
    <r>
      <rPr>
        <sz val="14"/>
        <color rgb="FF000000"/>
        <rFont val="Calibri"/>
        <family val="2"/>
        <scheme val="minor"/>
      </rPr>
      <t>Building 1</t>
    </r>
  </si>
  <si>
    <r>
      <t>Warehouse/</t>
    </r>
    <r>
      <rPr>
        <sz val="14"/>
        <color rgb="FF000000"/>
        <rFont val="Calibri"/>
        <family val="2"/>
        <scheme val="minor"/>
      </rPr>
      <t>Building 1</t>
    </r>
  </si>
  <si>
    <r>
      <t>Office Building/</t>
    </r>
    <r>
      <rPr>
        <sz val="14"/>
        <color rgb="FF000000"/>
        <rFont val="Calibri"/>
        <family val="2"/>
        <scheme val="minor"/>
      </rPr>
      <t>Building 2</t>
    </r>
  </si>
  <si>
    <r>
      <t>Pier Area/</t>
    </r>
    <r>
      <rPr>
        <sz val="14"/>
        <color rgb="FF000000"/>
        <rFont val="Calibri"/>
        <family val="2"/>
        <scheme val="minor"/>
      </rPr>
      <t>Dock</t>
    </r>
  </si>
  <si>
    <r>
      <t>Kitchen/</t>
    </r>
    <r>
      <rPr>
        <sz val="14"/>
        <color rgb="FF000000"/>
        <rFont val="Calibri"/>
        <family val="2"/>
        <scheme val="minor"/>
      </rPr>
      <t>Building 1</t>
    </r>
  </si>
  <si>
    <r>
      <t>Gazebo 2/</t>
    </r>
    <r>
      <rPr>
        <sz val="14"/>
        <color rgb="FF000000"/>
        <rFont val="Calibri"/>
        <family val="2"/>
        <scheme val="minor"/>
      </rPr>
      <t>Gazebo 3</t>
    </r>
  </si>
  <si>
    <r>
      <t>Gazebo 1/</t>
    </r>
    <r>
      <rPr>
        <sz val="14"/>
        <color rgb="FF000000"/>
        <rFont val="Calibri"/>
        <family val="2"/>
        <scheme val="minor"/>
      </rPr>
      <t>Resting Area 1</t>
    </r>
  </si>
  <si>
    <r>
      <t>Gazebo (between Tank area and Ballroom Building)/</t>
    </r>
    <r>
      <rPr>
        <sz val="14"/>
        <color rgb="FF000000"/>
        <rFont val="Calibri"/>
        <family val="2"/>
        <scheme val="minor"/>
      </rPr>
      <t>Resting Area 2</t>
    </r>
  </si>
  <si>
    <r>
      <t>Men's Bathroom at Gazebo 2/</t>
    </r>
    <r>
      <rPr>
        <sz val="14"/>
        <color rgb="FF000000"/>
        <rFont val="Calibri"/>
        <family val="2"/>
        <scheme val="minor"/>
      </rPr>
      <t>Restroom 5</t>
    </r>
  </si>
  <si>
    <r>
      <t>Women's Bathroom at Gazebo 2/</t>
    </r>
    <r>
      <rPr>
        <sz val="14"/>
        <color rgb="FF000000"/>
        <rFont val="Calibri"/>
        <family val="2"/>
        <scheme val="minor"/>
      </rPr>
      <t>Restroom 6</t>
    </r>
  </si>
  <si>
    <r>
      <t>Women's Bathroom/</t>
    </r>
    <r>
      <rPr>
        <sz val="14"/>
        <color rgb="FF000000"/>
        <rFont val="Calibri"/>
        <family val="2"/>
        <scheme val="minor"/>
      </rPr>
      <t>Restroom 1</t>
    </r>
  </si>
  <si>
    <r>
      <t>Men's Bathroom/</t>
    </r>
    <r>
      <rPr>
        <sz val="14"/>
        <color rgb="FF000000"/>
        <rFont val="Calibri"/>
        <family val="2"/>
        <scheme val="minor"/>
      </rPr>
      <t>Restroom 2</t>
    </r>
  </si>
  <si>
    <r>
      <t>Janitor Area/</t>
    </r>
    <r>
      <rPr>
        <sz val="14"/>
        <color rgb="FF000000"/>
        <rFont val="Calibri"/>
        <family val="2"/>
        <scheme val="minor"/>
      </rPr>
      <t>Building 1</t>
    </r>
  </si>
  <si>
    <r>
      <t>Men's and Women's Bathrooms at Gazebo 2/</t>
    </r>
    <r>
      <rPr>
        <sz val="14"/>
        <color rgb="FF000000"/>
        <rFont val="Calibri"/>
        <family val="2"/>
        <scheme val="minor"/>
      </rPr>
      <t>Bathrooms 5 &amp; 6</t>
    </r>
  </si>
  <si>
    <r>
      <t>Small Gazebos (total of 3)/</t>
    </r>
    <r>
      <rPr>
        <sz val="14"/>
        <color rgb="FF000000"/>
        <rFont val="Calibri"/>
        <family val="2"/>
        <scheme val="minor"/>
      </rPr>
      <t>Gazebo 1,2 &amp; 4</t>
    </r>
  </si>
  <si>
    <r>
      <rPr>
        <sz val="14"/>
        <rFont val="Calibri"/>
        <family val="2"/>
        <scheme val="minor"/>
      </rPr>
      <t xml:space="preserve">Remove and replace wooden office reception at 1st floor </t>
    </r>
    <r>
      <rPr>
        <sz val="14"/>
        <color rgb="FF000000"/>
        <rFont val="Calibri"/>
        <family val="2"/>
        <scheme val="minor"/>
      </rPr>
      <t>(Replace Concession cabinets)</t>
    </r>
  </si>
  <si>
    <t>PW 8361, Damage 220569; Embarcadero Lago Dos Bocas (Part A)</t>
  </si>
  <si>
    <t xml:space="preserve">* Indirect Costs (such as overhead and additional insurances) and Profit are all incidental costs considered as part of each cost item. </t>
  </si>
  <si>
    <t>Total (Part C):</t>
  </si>
  <si>
    <t>Month</t>
  </si>
  <si>
    <t>Supply and install submersible pump to dispense fuel</t>
  </si>
  <si>
    <t>Supply and install pump station to dispense fuel</t>
  </si>
  <si>
    <t>* Refer to Reference Documents/Details Section for a Top View of the Project Bulidings and their corresponding names/titles assigned by FEMA.</t>
  </si>
  <si>
    <t>Office</t>
  </si>
  <si>
    <t>Trailer</t>
  </si>
  <si>
    <t>Construction Work Permit (Permiso de Construcción)</t>
  </si>
  <si>
    <t>Remove and dispose of 3,500 gallons fuel tank and all equipment for dispensing fuel</t>
  </si>
  <si>
    <t>Supply and install new fuel tank</t>
  </si>
  <si>
    <t>Rebuild Gabions Revetment</t>
  </si>
  <si>
    <t>SM</t>
  </si>
  <si>
    <t>CM</t>
  </si>
  <si>
    <t>Fuel Tank System</t>
  </si>
  <si>
    <t>Clearing and grubbing of open channel 1, north side of main entrance guard house</t>
  </si>
  <si>
    <t>Cleaning and excavation of pipes at open channel 2.</t>
  </si>
  <si>
    <t>Excavation and cleaning of open channel 2, west side of Gazebo 1 (resting area No. 1 as per reference drawings).</t>
  </si>
  <si>
    <t>Excavation and cleaning of open channel 1, north side of main entrance guard house</t>
  </si>
  <si>
    <t>Clearing and grubbing of open channel 2, west side of Gazebo 1 (resting area No. 1 as per reference drawings).</t>
  </si>
  <si>
    <t>Remove and replace wood folding door</t>
  </si>
  <si>
    <t>BID FORM - Embarcadero del Lago Dos Bocas, Utuado, PR</t>
  </si>
  <si>
    <t>* Part A begins in Line Item #1, and Part B begins in Line Item #72.</t>
  </si>
  <si>
    <t>Total (Part E):</t>
  </si>
  <si>
    <t>Allowance</t>
  </si>
  <si>
    <t>• Title as per FEMA Documents; (marked in bold text)
• Title as per Reference Drawings; (marked in regular text)</t>
  </si>
  <si>
    <t>PARTIDA</t>
  </si>
  <si>
    <t>DESCRIPCIÓN</t>
  </si>
  <si>
    <t>CANTIDAD</t>
  </si>
  <si>
    <t>UNIDAD</t>
  </si>
  <si>
    <t>PRECIO UNITARIO</t>
  </si>
  <si>
    <t>% LEY DE PREFERENCIA</t>
  </si>
  <si>
    <t>GARANTÍA</t>
  </si>
  <si>
    <t>TÉRMINO DE ENTREGA</t>
  </si>
  <si>
    <r>
      <rPr>
        <b/>
        <sz val="12"/>
        <color rgb="FF000000"/>
        <rFont val="Calibri"/>
        <family val="2"/>
        <scheme val="minor"/>
      </rPr>
      <t xml:space="preserve">SPECIAL NOTE: </t>
    </r>
    <r>
      <rPr>
        <sz val="12"/>
        <color rgb="FF000000"/>
        <rFont val="Calibri"/>
        <family val="2"/>
        <scheme val="minor"/>
      </rPr>
      <t xml:space="preserve">As part of this Bid Form, the DTOP is including the available design documents (Drawings Plans) used by the Agency for the construction of the project Embarcadero Lago Dos Bocas. This documents will be used as a reference only for the repair or replacement of the Embarcadero Lago Dos Bocas, located in Utuado, PR. The drawings plans pages are being mentioned as a reference in the Bid Form's Descriptions and/or Notes to address the damage caused to the structures as a result of Hurricane Maria, FEMA DR-4339-PR. Specifically, the descriptions of the materials or products to be replaced or repaired, and the installation notes included in the drawings plans included will be the reference to be used by the Proponent or Proposer of the project to submit the Unit Costs required by the DTOP. If not specified in the RFP Documents, the new materials and works required in each Item's Description must be equal or similar to the ones mentioned in the Notes of the Bid Form. </t>
    </r>
    <r>
      <rPr>
        <sz val="12"/>
        <rFont val="Calibri"/>
        <family val="2"/>
        <scheme val="minor"/>
      </rPr>
      <t xml:space="preserve">Prior to the execution of works, all materials, methods of repairs (MOR) and or installations will need to be submitted for approval by DTOP or its Authorized Representative. Refer to Project Manual for more information. </t>
    </r>
  </si>
  <si>
    <t>PRECIO TOTAL</t>
  </si>
  <si>
    <t>Embarcadero Lago Dos Bocas, Other Items (Part B)</t>
  </si>
  <si>
    <t>Embarcadero Lago Dos Bocas, Other Items (Part C)</t>
  </si>
  <si>
    <t>Inspection Facilities and Exempt Work Permit (Part D)</t>
  </si>
  <si>
    <t>ALLOWANCE - (Part E)</t>
  </si>
  <si>
    <t>Total  (Part B):</t>
  </si>
  <si>
    <t>Total  (Part A):</t>
  </si>
  <si>
    <t>Total (Part D):</t>
  </si>
  <si>
    <t>SubTotal (Part C):</t>
  </si>
  <si>
    <t>GRAND TOTAL</t>
  </si>
  <si>
    <t>Guard house (south entrance)/Guard Booth #2</t>
  </si>
  <si>
    <t>Remove and replace toilet</t>
  </si>
  <si>
    <t xml:space="preserve">TABLA DE COTIZAR ENMENDADA #1
SUBASTA FORMAL 23J-16855
PARA ESTABLECER CONTRATO DE RECONSTRUCCIÓN DEL EMBARCADERO LAGO 
DOS BOCAS REGIONAL DE ARECIBO DEL GOBIERNO DE PUERTO RICO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</si>
</sst>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_(&quot;$&quot;* \(#,##0.00\);_(&quot;$&quot;* &quot;-&quot;??_);_(@_)"/>
  </numFmts>
  <fonts count="19" x14ac:knownFonts="1">
    <font>
      <sz val="11"/>
      <color theme="1"/>
      <name val="Calibri"/>
      <family val="2"/>
      <scheme val="minor"/>
    </font>
    <font>
      <sz val="11"/>
      <color theme="1"/>
      <name val="Calibri"/>
      <family val="2"/>
      <scheme val="minor"/>
    </font>
    <font>
      <b/>
      <sz val="16"/>
      <color rgb="FF000000"/>
      <name val="Calibri"/>
      <family val="2"/>
      <scheme val="minor"/>
    </font>
    <font>
      <b/>
      <sz val="14"/>
      <color rgb="FF000000"/>
      <name val="Calibri"/>
      <family val="2"/>
      <scheme val="minor"/>
    </font>
    <font>
      <sz val="11"/>
      <color rgb="FF000000"/>
      <name val="Calibri"/>
      <family val="2"/>
      <scheme val="minor"/>
    </font>
    <font>
      <sz val="14"/>
      <color rgb="FF000000"/>
      <name val="Calibri"/>
      <family val="2"/>
      <scheme val="minor"/>
    </font>
    <font>
      <sz val="14"/>
      <name val="Calibri"/>
      <family val="2"/>
      <scheme val="minor"/>
    </font>
    <font>
      <sz val="14"/>
      <color theme="1"/>
      <name val="Calibri"/>
      <family val="2"/>
      <scheme val="minor"/>
    </font>
    <font>
      <b/>
      <sz val="16"/>
      <color theme="1"/>
      <name val="Calibri"/>
      <family val="2"/>
      <scheme val="minor"/>
    </font>
    <font>
      <b/>
      <i/>
      <sz val="14"/>
      <color theme="1"/>
      <name val="Calibri"/>
      <family val="2"/>
      <scheme val="minor"/>
    </font>
    <font>
      <b/>
      <sz val="12"/>
      <color rgb="FF000000"/>
      <name val="Calibri"/>
      <family val="2"/>
      <scheme val="minor"/>
    </font>
    <font>
      <sz val="12"/>
      <color rgb="FF000000"/>
      <name val="Calibri"/>
      <family val="2"/>
      <scheme val="minor"/>
    </font>
    <font>
      <b/>
      <sz val="16"/>
      <name val="Calibri"/>
      <family val="2"/>
      <scheme val="minor"/>
    </font>
    <font>
      <b/>
      <sz val="14"/>
      <name val="Calibri"/>
      <family val="2"/>
      <scheme val="minor"/>
    </font>
    <font>
      <b/>
      <i/>
      <sz val="14"/>
      <name val="Calibri"/>
      <family val="2"/>
      <scheme val="minor"/>
    </font>
    <font>
      <sz val="12"/>
      <name val="Calibri"/>
      <family val="2"/>
      <scheme val="minor"/>
    </font>
    <font>
      <b/>
      <sz val="16"/>
      <color rgb="FF000000"/>
      <name val="Times New Roman"/>
      <family val="1"/>
    </font>
    <font>
      <b/>
      <sz val="16"/>
      <color theme="2" tint="-0.249977111117893"/>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0" fillId="0" borderId="0" xfId="0" applyAlignment="1">
      <alignment vertical="center" wrapText="1"/>
    </xf>
    <xf numFmtId="0" fontId="8" fillId="0" borderId="0" xfId="0" applyFont="1" applyAlignment="1">
      <alignment horizontal="center" vertical="center" wrapText="1"/>
    </xf>
    <xf numFmtId="44" fontId="0" fillId="0" borderId="0" xfId="0" applyNumberFormat="1" applyAlignment="1">
      <alignment vertical="center" wrapText="1"/>
    </xf>
    <xf numFmtId="44" fontId="5" fillId="2" borderId="3" xfId="1" applyNumberFormat="1" applyFont="1" applyFill="1" applyBorder="1" applyAlignment="1" applyProtection="1">
      <alignment horizontal="left" vertical="center" wrapText="1"/>
      <protection locked="0"/>
    </xf>
    <xf numFmtId="0" fontId="0" fillId="2" borderId="3" xfId="0" applyFill="1" applyBorder="1" applyAlignment="1" applyProtection="1">
      <alignment vertical="center" wrapText="1"/>
      <protection locked="0"/>
    </xf>
    <xf numFmtId="0" fontId="3" fillId="2" borderId="3" xfId="0" applyFont="1" applyFill="1" applyBorder="1" applyAlignment="1" applyProtection="1">
      <alignment horizontal="left" vertical="center" wrapText="1"/>
      <protection locked="0"/>
    </xf>
    <xf numFmtId="44" fontId="9" fillId="2" borderId="3" xfId="0" applyNumberFormat="1" applyFont="1" applyFill="1" applyBorder="1" applyAlignment="1" applyProtection="1">
      <alignment horizontal="right" vertical="center" wrapText="1"/>
      <protection locked="0"/>
    </xf>
    <xf numFmtId="44" fontId="4" fillId="2" borderId="3" xfId="0" applyNumberFormat="1" applyFont="1" applyFill="1" applyBorder="1" applyAlignment="1" applyProtection="1">
      <alignment horizontal="centerContinuous" vertical="center" wrapText="1"/>
      <protection locked="0"/>
    </xf>
    <xf numFmtId="0" fontId="0" fillId="2" borderId="3" xfId="0" applyFill="1" applyBorder="1" applyAlignment="1" applyProtection="1">
      <alignment horizontal="centerContinuous" vertical="center" wrapText="1"/>
      <protection locked="0"/>
    </xf>
    <xf numFmtId="44" fontId="7" fillId="2" borderId="3" xfId="0" applyNumberFormat="1" applyFont="1" applyFill="1" applyBorder="1" applyAlignment="1" applyProtection="1">
      <alignment horizontal="right" vertical="center" wrapText="1"/>
      <protection locked="0"/>
    </xf>
    <xf numFmtId="44" fontId="5" fillId="2" borderId="3" xfId="0" applyNumberFormat="1" applyFont="1" applyFill="1" applyBorder="1" applyAlignment="1" applyProtection="1">
      <alignment horizontal="centerContinuous" vertical="center" wrapText="1"/>
      <protection locked="0"/>
    </xf>
    <xf numFmtId="0" fontId="12" fillId="2" borderId="3" xfId="0" applyFont="1" applyFill="1" applyBorder="1" applyAlignment="1" applyProtection="1">
      <alignment horizontal="center" vertical="center" wrapText="1"/>
      <protection locked="0"/>
    </xf>
    <xf numFmtId="44" fontId="6" fillId="2" borderId="3" xfId="1" applyNumberFormat="1" applyFont="1" applyFill="1" applyBorder="1" applyAlignment="1" applyProtection="1">
      <alignment horizontal="left" vertical="center" wrapText="1"/>
      <protection locked="0"/>
    </xf>
    <xf numFmtId="44" fontId="14" fillId="2" borderId="3" xfId="0" applyNumberFormat="1" applyFont="1" applyFill="1" applyBorder="1" applyAlignment="1" applyProtection="1">
      <alignment horizontal="right" vertical="center" wrapText="1"/>
      <protection locked="0"/>
    </xf>
    <xf numFmtId="0" fontId="0" fillId="2" borderId="0" xfId="0" applyFill="1" applyAlignment="1" applyProtection="1">
      <alignment vertical="center" wrapText="1"/>
      <protection locked="0"/>
    </xf>
    <xf numFmtId="0" fontId="2"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3"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44" fontId="5" fillId="2" borderId="3" xfId="1" applyNumberFormat="1" applyFont="1" applyFill="1" applyBorder="1" applyAlignment="1" applyProtection="1">
      <alignment horizontal="left" vertical="center" wrapText="1"/>
    </xf>
    <xf numFmtId="44" fontId="5" fillId="2" borderId="8" xfId="1" applyNumberFormat="1" applyFont="1" applyFill="1" applyBorder="1" applyAlignment="1" applyProtection="1">
      <alignment horizontal="left" vertical="center" wrapText="1"/>
    </xf>
    <xf numFmtId="44" fontId="3" fillId="2" borderId="8" xfId="1" applyNumberFormat="1" applyFont="1" applyFill="1" applyBorder="1" applyAlignment="1" applyProtection="1">
      <alignment horizontal="left" vertical="center" wrapText="1"/>
    </xf>
    <xf numFmtId="0" fontId="2" fillId="2" borderId="3" xfId="0" applyFont="1" applyFill="1" applyBorder="1" applyAlignment="1">
      <alignment horizontal="centerContinuous" vertical="center" wrapText="1"/>
    </xf>
    <xf numFmtId="0" fontId="3" fillId="2" borderId="3" xfId="0" applyFont="1" applyFill="1" applyBorder="1" applyAlignment="1">
      <alignment horizontal="centerContinuous" vertical="center" wrapText="1"/>
    </xf>
    <xf numFmtId="0" fontId="4" fillId="2" borderId="3" xfId="0" applyFont="1" applyFill="1" applyBorder="1" applyAlignment="1">
      <alignment horizontal="centerContinuous" vertical="center" wrapText="1"/>
    </xf>
    <xf numFmtId="44" fontId="4" fillId="2" borderId="8" xfId="0" applyNumberFormat="1" applyFont="1" applyFill="1" applyBorder="1" applyAlignment="1">
      <alignment horizontal="centerContinuous" vertical="center" wrapText="1"/>
    </xf>
    <xf numFmtId="0" fontId="6" fillId="2" borderId="3" xfId="0" applyFont="1" applyFill="1" applyBorder="1" applyAlignment="1">
      <alignment horizontal="left" vertical="center" wrapText="1"/>
    </xf>
    <xf numFmtId="44" fontId="3" fillId="2" borderId="3" xfId="1" applyNumberFormat="1" applyFont="1" applyFill="1" applyBorder="1" applyAlignment="1" applyProtection="1">
      <alignment horizontal="left" vertical="center" wrapText="1"/>
    </xf>
    <xf numFmtId="0" fontId="8" fillId="2" borderId="3" xfId="0" applyFont="1" applyFill="1" applyBorder="1" applyAlignment="1">
      <alignment horizontal="center" vertical="center" wrapText="1"/>
    </xf>
    <xf numFmtId="44" fontId="7" fillId="2" borderId="3" xfId="1" applyNumberFormat="1" applyFont="1" applyFill="1" applyBorder="1" applyAlignment="1" applyProtection="1">
      <alignment vertical="center" wrapText="1"/>
    </xf>
    <xf numFmtId="44" fontId="9" fillId="2" borderId="3" xfId="0" applyNumberFormat="1" applyFont="1" applyFill="1" applyBorder="1" applyAlignment="1">
      <alignment vertical="center" wrapText="1"/>
    </xf>
    <xf numFmtId="0" fontId="5" fillId="2" borderId="3" xfId="0" applyFont="1" applyFill="1" applyBorder="1" applyAlignment="1">
      <alignment horizontal="centerContinuous" vertical="center" wrapText="1"/>
    </xf>
    <xf numFmtId="44" fontId="5" fillId="2" borderId="8" xfId="0" applyNumberFormat="1" applyFont="1" applyFill="1" applyBorder="1" applyAlignment="1">
      <alignment horizontal="centerContinuous" vertical="center" wrapText="1"/>
    </xf>
    <xf numFmtId="0" fontId="12" fillId="2" borderId="3" xfId="0"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44" fontId="6" fillId="2" borderId="8" xfId="1" applyNumberFormat="1" applyFont="1" applyFill="1" applyBorder="1" applyAlignment="1" applyProtection="1">
      <alignment horizontal="left" vertical="center" wrapText="1"/>
    </xf>
    <xf numFmtId="44" fontId="13" fillId="2" borderId="8" xfId="1" applyNumberFormat="1" applyFont="1" applyFill="1" applyBorder="1" applyAlignment="1" applyProtection="1">
      <alignment horizontal="left" vertical="center" wrapText="1"/>
    </xf>
    <xf numFmtId="44" fontId="14" fillId="2" borderId="8" xfId="0" applyNumberFormat="1" applyFont="1" applyFill="1" applyBorder="1" applyAlignment="1">
      <alignment vertical="center" wrapText="1"/>
    </xf>
    <xf numFmtId="44" fontId="14" fillId="2" borderId="3" xfId="0" applyNumberFormat="1" applyFont="1" applyFill="1" applyBorder="1" applyAlignment="1">
      <alignment vertical="center" wrapText="1"/>
    </xf>
    <xf numFmtId="0" fontId="3" fillId="2" borderId="15"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44" fontId="3" fillId="2" borderId="16" xfId="0" applyNumberFormat="1"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Continuous" vertical="center"/>
      <protection locked="0"/>
    </xf>
    <xf numFmtId="0" fontId="2" fillId="2" borderId="9"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44" fontId="2" fillId="2" borderId="7" xfId="0" applyNumberFormat="1" applyFont="1" applyFill="1" applyBorder="1" applyAlignment="1" applyProtection="1">
      <alignment horizontal="centerContinuous" vertical="center"/>
      <protection locked="0"/>
    </xf>
    <xf numFmtId="0" fontId="0" fillId="2" borderId="3" xfId="0" applyFill="1" applyBorder="1" applyAlignment="1" applyProtection="1">
      <alignment horizontal="centerContinuous" vertical="center"/>
      <protection locked="0"/>
    </xf>
    <xf numFmtId="0" fontId="2" fillId="2" borderId="2" xfId="0" applyFont="1" applyFill="1" applyBorder="1" applyAlignment="1" applyProtection="1">
      <alignment horizontal="centerContinuous" vertical="center" wrapText="1"/>
      <protection locked="0"/>
    </xf>
    <xf numFmtId="0" fontId="3" fillId="2" borderId="3" xfId="0" applyFont="1" applyFill="1" applyBorder="1" applyAlignment="1" applyProtection="1">
      <alignment horizontal="centerContinuous" vertical="center" wrapText="1"/>
      <protection locked="0"/>
    </xf>
    <xf numFmtId="0" fontId="5" fillId="2" borderId="3" xfId="0" applyFont="1" applyFill="1" applyBorder="1" applyAlignment="1" applyProtection="1">
      <alignment horizontal="centerContinuous" vertical="center" wrapText="1"/>
      <protection locked="0"/>
    </xf>
    <xf numFmtId="44" fontId="5" fillId="2" borderId="8" xfId="0" applyNumberFormat="1" applyFont="1" applyFill="1" applyBorder="1" applyAlignment="1" applyProtection="1">
      <alignment horizontal="centerContinuous" vertical="center" wrapText="1"/>
      <protection locked="0"/>
    </xf>
    <xf numFmtId="0" fontId="5" fillId="2" borderId="8" xfId="0" applyFont="1" applyFill="1" applyBorder="1" applyAlignment="1">
      <alignment horizontal="centerContinuous" vertical="center" wrapText="1"/>
    </xf>
    <xf numFmtId="0" fontId="2" fillId="2" borderId="14" xfId="0" applyFont="1" applyFill="1" applyBorder="1" applyAlignment="1">
      <alignment horizontal="centerContinuous" vertical="center"/>
    </xf>
    <xf numFmtId="0" fontId="2" fillId="2" borderId="12" xfId="0" applyFont="1" applyFill="1" applyBorder="1" applyAlignment="1">
      <alignment horizontal="centerContinuous" vertical="center"/>
    </xf>
    <xf numFmtId="0" fontId="2" fillId="2" borderId="12" xfId="0" applyFont="1" applyFill="1" applyBorder="1" applyAlignment="1" applyProtection="1">
      <alignment horizontal="centerContinuous" vertical="center"/>
      <protection locked="0"/>
    </xf>
    <xf numFmtId="0" fontId="2" fillId="2" borderId="13" xfId="0" applyFont="1" applyFill="1" applyBorder="1" applyAlignment="1" applyProtection="1">
      <alignment horizontal="centerContinuous" vertical="center"/>
      <protection locked="0"/>
    </xf>
    <xf numFmtId="0" fontId="2" fillId="2" borderId="11" xfId="0" applyFont="1" applyFill="1" applyBorder="1" applyAlignment="1">
      <alignment horizontal="centerContinuous" vertical="center"/>
    </xf>
    <xf numFmtId="0" fontId="2" fillId="2" borderId="11" xfId="0" applyFont="1" applyFill="1" applyBorder="1" applyAlignment="1">
      <alignment horizontal="centerContinuous" vertical="center" wrapText="1"/>
    </xf>
    <xf numFmtId="0" fontId="2" fillId="2" borderId="14" xfId="0" applyFont="1" applyFill="1" applyBorder="1" applyAlignment="1">
      <alignment horizontal="centerContinuous" vertical="center" wrapText="1"/>
    </xf>
    <xf numFmtId="0" fontId="2" fillId="2" borderId="12" xfId="0" applyFont="1" applyFill="1" applyBorder="1" applyAlignment="1">
      <alignment horizontal="centerContinuous" vertical="center" wrapText="1"/>
    </xf>
    <xf numFmtId="0" fontId="2" fillId="2" borderId="12" xfId="0" applyFont="1" applyFill="1" applyBorder="1" applyAlignment="1" applyProtection="1">
      <alignment horizontal="centerContinuous" vertical="center" wrapText="1"/>
      <protection locked="0"/>
    </xf>
    <xf numFmtId="0" fontId="2" fillId="2" borderId="18" xfId="0" applyFont="1" applyFill="1" applyBorder="1" applyAlignment="1">
      <alignment horizontal="centerContinuous" vertical="center" wrapText="1"/>
    </xf>
    <xf numFmtId="0" fontId="2" fillId="2" borderId="18" xfId="0" applyFont="1" applyFill="1" applyBorder="1" applyAlignment="1" applyProtection="1">
      <alignment horizontal="centerContinuous" vertical="center" wrapText="1"/>
      <protection locked="0"/>
    </xf>
    <xf numFmtId="0" fontId="2" fillId="2" borderId="19" xfId="0" applyFont="1" applyFill="1" applyBorder="1" applyAlignment="1" applyProtection="1">
      <alignment horizontal="centerContinuous" vertical="center" wrapText="1"/>
      <protection locked="0"/>
    </xf>
    <xf numFmtId="0" fontId="0" fillId="2" borderId="18" xfId="0" applyFill="1" applyBorder="1" applyAlignment="1" applyProtection="1">
      <alignment horizontal="centerContinuous" vertical="center" wrapText="1"/>
      <protection locked="0"/>
    </xf>
    <xf numFmtId="0" fontId="2" fillId="2" borderId="13" xfId="0" applyFont="1" applyFill="1" applyBorder="1" applyAlignment="1" applyProtection="1">
      <alignment horizontal="centerContinuous"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16" fillId="2" borderId="0" xfId="0" applyFont="1" applyFill="1" applyAlignment="1" applyProtection="1">
      <alignment horizontal="center" vertical="center" wrapText="1"/>
      <protection locked="0"/>
    </xf>
    <xf numFmtId="0" fontId="3" fillId="2" borderId="3"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3" xfId="0" applyFont="1" applyFill="1" applyBorder="1" applyAlignment="1">
      <alignment horizontal="left" vertical="center" wrapText="1"/>
    </xf>
    <xf numFmtId="0" fontId="13" fillId="2" borderId="3" xfId="0" applyFont="1" applyFill="1" applyBorder="1" applyAlignment="1" applyProtection="1">
      <alignment horizontal="right" vertical="center" wrapText="1"/>
      <protection locked="0"/>
    </xf>
    <xf numFmtId="0" fontId="6" fillId="2" borderId="3"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protection locked="0"/>
    </xf>
    <xf numFmtId="0" fontId="18" fillId="2" borderId="20" xfId="0" applyFont="1" applyFill="1" applyBorder="1" applyAlignment="1" applyProtection="1">
      <alignment horizontal="center" vertical="center" wrapText="1"/>
      <protection locked="0"/>
    </xf>
    <xf numFmtId="0" fontId="18" fillId="2" borderId="21"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11" fillId="2" borderId="6"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cellXfs>
  <cellStyles count="3">
    <cellStyle name="Currency" xfId="1" builtinId="4"/>
    <cellStyle name="Currency 2" xfId="2" xr:uid="{5D0B0A1E-CF93-4A97-AD15-BB65D21620E3}"/>
    <cellStyle name="Normal" xfId="0" builtinId="0"/>
  </cellStyles>
  <dxfs count="0"/>
  <tableStyles count="0" defaultTableStyle="TableStyleMedium2" defaultPivotStyle="PivotStyleLight16"/>
  <colors>
    <mruColors>
      <color rgb="FFF2F2F2"/>
      <color rgb="FF00FF00"/>
      <color rgb="FFE7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217716</xdr:colOff>
      <xdr:row>0</xdr:row>
      <xdr:rowOff>77945</xdr:rowOff>
    </xdr:from>
    <xdr:to>
      <xdr:col>1</xdr:col>
      <xdr:colOff>299357</xdr:colOff>
      <xdr:row>3</xdr:row>
      <xdr:rowOff>226947</xdr:rowOff>
    </xdr:to>
    <xdr:pic>
      <xdr:nvPicPr>
        <xdr:cNvPr id="2" name="Picture 1">
          <a:extLst>
            <a:ext uri="{FF2B5EF4-FFF2-40B4-BE49-F238E27FC236}">
              <a16:creationId xmlns:a16="http://schemas.microsoft.com/office/drawing/2014/main" id="{D4E98A96-84F8-49C7-915C-27D6F70BE2E2}"/>
            </a:ext>
          </a:extLst>
        </xdr:cNvPr>
        <xdr:cNvPicPr>
          <a:picLocks noChangeAspect="1"/>
        </xdr:cNvPicPr>
      </xdr:nvPicPr>
      <xdr:blipFill>
        <a:blip xmlns:r="http://schemas.openxmlformats.org/officeDocument/2006/relationships" r:embed="rId1"/>
        <a:stretch>
          <a:fillRect/>
        </a:stretch>
      </xdr:blipFill>
      <xdr:spPr>
        <a:xfrm>
          <a:off x="217716" y="77945"/>
          <a:ext cx="925284" cy="965431"/>
        </a:xfrm>
        <a:prstGeom prst="rect">
          <a:avLst/>
        </a:prstGeom>
      </xdr:spPr>
    </xdr:pic>
    <xdr:clientData/>
  </xdr:twoCellAnchor>
  <xdr:twoCellAnchor editAs="oneCell">
    <xdr:from>
      <xdr:col>8</xdr:col>
      <xdr:colOff>95251</xdr:colOff>
      <xdr:row>0</xdr:row>
      <xdr:rowOff>109241</xdr:rowOff>
    </xdr:from>
    <xdr:to>
      <xdr:col>8</xdr:col>
      <xdr:colOff>1013141</xdr:colOff>
      <xdr:row>3</xdr:row>
      <xdr:rowOff>149855</xdr:rowOff>
    </xdr:to>
    <xdr:pic>
      <xdr:nvPicPr>
        <xdr:cNvPr id="3" name="Picture 2">
          <a:extLst>
            <a:ext uri="{FF2B5EF4-FFF2-40B4-BE49-F238E27FC236}">
              <a16:creationId xmlns:a16="http://schemas.microsoft.com/office/drawing/2014/main" id="{1E8FE073-9A01-4BD0-B830-2766203E1355}"/>
            </a:ext>
          </a:extLst>
        </xdr:cNvPr>
        <xdr:cNvPicPr>
          <a:picLocks noChangeAspect="1"/>
        </xdr:cNvPicPr>
      </xdr:nvPicPr>
      <xdr:blipFill>
        <a:blip xmlns:r="http://schemas.openxmlformats.org/officeDocument/2006/relationships" r:embed="rId2"/>
        <a:stretch>
          <a:fillRect/>
        </a:stretch>
      </xdr:blipFill>
      <xdr:spPr>
        <a:xfrm>
          <a:off x="11361965" y="109241"/>
          <a:ext cx="917890" cy="857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80D8-E968-4270-978E-4B4092AD5132}">
  <dimension ref="A1:I235"/>
  <sheetViews>
    <sheetView tabSelected="1" zoomScale="70" zoomScaleNormal="70" workbookViewId="0">
      <selection sqref="A1:I4"/>
    </sheetView>
  </sheetViews>
  <sheetFormatPr defaultColWidth="9.109375" defaultRowHeight="21" x14ac:dyDescent="0.3"/>
  <cols>
    <col min="1" max="1" width="12.6640625" style="2" customWidth="1"/>
    <col min="2" max="2" width="61.33203125" style="1" customWidth="1"/>
    <col min="3" max="3" width="13" style="1" customWidth="1"/>
    <col min="4" max="4" width="11.109375" style="1" customWidth="1"/>
    <col min="5" max="5" width="22.5546875" style="3" bestFit="1" customWidth="1"/>
    <col min="6" max="6" width="17.88671875" style="3" customWidth="1"/>
    <col min="7" max="7" width="16.44140625" style="1" customWidth="1"/>
    <col min="8" max="8" width="13.6640625" style="1" bestFit="1" customWidth="1"/>
    <col min="9" max="9" width="17.33203125" style="1" customWidth="1"/>
    <col min="10" max="16384" width="9.109375" style="1"/>
  </cols>
  <sheetData>
    <row r="1" spans="1:9" ht="21" customHeight="1" x14ac:dyDescent="0.3">
      <c r="A1" s="72" t="s">
        <v>176</v>
      </c>
      <c r="B1" s="72"/>
      <c r="C1" s="72"/>
      <c r="D1" s="72"/>
      <c r="E1" s="72"/>
      <c r="F1" s="72"/>
      <c r="G1" s="72"/>
      <c r="H1" s="72"/>
      <c r="I1" s="72"/>
    </row>
    <row r="2" spans="1:9" ht="21" customHeight="1" x14ac:dyDescent="0.3">
      <c r="A2" s="72"/>
      <c r="B2" s="72"/>
      <c r="C2" s="72"/>
      <c r="D2" s="72"/>
      <c r="E2" s="72"/>
      <c r="F2" s="72"/>
      <c r="G2" s="72"/>
      <c r="H2" s="72"/>
      <c r="I2" s="72"/>
    </row>
    <row r="3" spans="1:9" ht="21" customHeight="1" x14ac:dyDescent="0.3">
      <c r="A3" s="72"/>
      <c r="B3" s="72"/>
      <c r="C3" s="72"/>
      <c r="D3" s="72"/>
      <c r="E3" s="72"/>
      <c r="F3" s="72"/>
      <c r="G3" s="72"/>
      <c r="H3" s="72"/>
      <c r="I3" s="72"/>
    </row>
    <row r="4" spans="1:9" ht="21" customHeight="1" thickBot="1" x14ac:dyDescent="0.35">
      <c r="A4" s="72"/>
      <c r="B4" s="72"/>
      <c r="C4" s="72"/>
      <c r="D4" s="72"/>
      <c r="E4" s="72"/>
      <c r="F4" s="72"/>
      <c r="G4" s="72"/>
      <c r="H4" s="72"/>
      <c r="I4" s="72"/>
    </row>
    <row r="5" spans="1:9" ht="36" customHeight="1" thickBot="1" x14ac:dyDescent="0.35">
      <c r="A5" s="41" t="s">
        <v>155</v>
      </c>
      <c r="B5" s="42" t="s">
        <v>156</v>
      </c>
      <c r="C5" s="41" t="s">
        <v>157</v>
      </c>
      <c r="D5" s="43" t="s">
        <v>158</v>
      </c>
      <c r="E5" s="44" t="s">
        <v>159</v>
      </c>
      <c r="F5" s="44" t="s">
        <v>164</v>
      </c>
      <c r="G5" s="45" t="s">
        <v>160</v>
      </c>
      <c r="H5" s="45" t="s">
        <v>161</v>
      </c>
      <c r="I5" s="45" t="s">
        <v>162</v>
      </c>
    </row>
    <row r="6" spans="1:9" ht="28.95" customHeight="1" x14ac:dyDescent="0.3">
      <c r="A6" s="46"/>
      <c r="B6" s="47" t="s">
        <v>128</v>
      </c>
      <c r="C6" s="48"/>
      <c r="D6" s="48"/>
      <c r="E6" s="49"/>
      <c r="F6" s="49"/>
      <c r="G6" s="50"/>
      <c r="H6" s="50"/>
      <c r="I6" s="50"/>
    </row>
    <row r="7" spans="1:9" ht="21.6" customHeight="1" x14ac:dyDescent="0.3">
      <c r="A7" s="51"/>
      <c r="B7" s="52" t="s">
        <v>111</v>
      </c>
      <c r="C7" s="53"/>
      <c r="D7" s="53"/>
      <c r="E7" s="11"/>
      <c r="F7" s="54"/>
      <c r="G7" s="9"/>
      <c r="H7" s="9"/>
      <c r="I7" s="9"/>
    </row>
    <row r="8" spans="1:9" ht="32.25" customHeight="1" x14ac:dyDescent="0.3">
      <c r="A8" s="16">
        <v>1</v>
      </c>
      <c r="B8" s="17" t="s">
        <v>21</v>
      </c>
      <c r="C8" s="18">
        <v>3</v>
      </c>
      <c r="D8" s="19" t="s">
        <v>2</v>
      </c>
      <c r="E8" s="4">
        <v>0</v>
      </c>
      <c r="F8" s="21">
        <f t="shared" ref="F8:F21" si="0">E8*C8</f>
        <v>0</v>
      </c>
      <c r="G8" s="5"/>
      <c r="H8" s="5"/>
      <c r="I8" s="5"/>
    </row>
    <row r="9" spans="1:9" ht="36.6" customHeight="1" x14ac:dyDescent="0.3">
      <c r="A9" s="16">
        <v>2</v>
      </c>
      <c r="B9" s="17" t="s">
        <v>7</v>
      </c>
      <c r="C9" s="18">
        <v>8</v>
      </c>
      <c r="D9" s="19" t="s">
        <v>2</v>
      </c>
      <c r="E9" s="4">
        <v>0</v>
      </c>
      <c r="F9" s="21">
        <f t="shared" si="0"/>
        <v>0</v>
      </c>
      <c r="G9" s="5"/>
      <c r="H9" s="5"/>
      <c r="I9" s="5"/>
    </row>
    <row r="10" spans="1:9" x14ac:dyDescent="0.3">
      <c r="A10" s="16">
        <v>3</v>
      </c>
      <c r="B10" s="17" t="s">
        <v>8</v>
      </c>
      <c r="C10" s="18">
        <v>6</v>
      </c>
      <c r="D10" s="19" t="s">
        <v>2</v>
      </c>
      <c r="E10" s="4">
        <v>0</v>
      </c>
      <c r="F10" s="21">
        <f t="shared" si="0"/>
        <v>0</v>
      </c>
      <c r="G10" s="5"/>
      <c r="H10" s="5"/>
      <c r="I10" s="5"/>
    </row>
    <row r="11" spans="1:9" x14ac:dyDescent="0.3">
      <c r="A11" s="16">
        <v>4</v>
      </c>
      <c r="B11" s="17" t="s">
        <v>9</v>
      </c>
      <c r="C11" s="18">
        <f>MROUND(4074,5)</f>
        <v>4075</v>
      </c>
      <c r="D11" s="19" t="s">
        <v>1</v>
      </c>
      <c r="E11" s="4">
        <v>0</v>
      </c>
      <c r="F11" s="21">
        <f t="shared" si="0"/>
        <v>0</v>
      </c>
      <c r="G11" s="5"/>
      <c r="H11" s="5"/>
      <c r="I11" s="5"/>
    </row>
    <row r="12" spans="1:9" x14ac:dyDescent="0.3">
      <c r="A12" s="16">
        <v>5</v>
      </c>
      <c r="B12" s="17" t="s">
        <v>89</v>
      </c>
      <c r="C12" s="18">
        <f>MROUND(72,25)</f>
        <v>75</v>
      </c>
      <c r="D12" s="19" t="s">
        <v>1</v>
      </c>
      <c r="E12" s="4">
        <v>0</v>
      </c>
      <c r="F12" s="21">
        <f t="shared" si="0"/>
        <v>0</v>
      </c>
      <c r="G12" s="5"/>
      <c r="H12" s="5"/>
      <c r="I12" s="5"/>
    </row>
    <row r="13" spans="1:9" x14ac:dyDescent="0.3">
      <c r="A13" s="16">
        <v>6</v>
      </c>
      <c r="B13" s="17" t="s">
        <v>10</v>
      </c>
      <c r="C13" s="18">
        <v>2025</v>
      </c>
      <c r="D13" s="19" t="s">
        <v>1</v>
      </c>
      <c r="E13" s="4">
        <v>0</v>
      </c>
      <c r="F13" s="21">
        <f t="shared" si="0"/>
        <v>0</v>
      </c>
      <c r="G13" s="5"/>
      <c r="H13" s="5"/>
      <c r="I13" s="5"/>
    </row>
    <row r="14" spans="1:9" x14ac:dyDescent="0.3">
      <c r="A14" s="16">
        <v>7</v>
      </c>
      <c r="B14" s="17" t="s">
        <v>27</v>
      </c>
      <c r="C14" s="18">
        <f>MROUND(2328,5)</f>
        <v>2330</v>
      </c>
      <c r="D14" s="19" t="s">
        <v>1</v>
      </c>
      <c r="E14" s="4">
        <v>0</v>
      </c>
      <c r="F14" s="21">
        <f t="shared" si="0"/>
        <v>0</v>
      </c>
      <c r="G14" s="5"/>
      <c r="H14" s="5"/>
      <c r="I14" s="5"/>
    </row>
    <row r="15" spans="1:9" x14ac:dyDescent="0.3">
      <c r="A15" s="16">
        <v>8</v>
      </c>
      <c r="B15" s="17" t="s">
        <v>11</v>
      </c>
      <c r="C15" s="18">
        <v>8</v>
      </c>
      <c r="D15" s="19" t="s">
        <v>2</v>
      </c>
      <c r="E15" s="4">
        <v>0</v>
      </c>
      <c r="F15" s="21">
        <f t="shared" si="0"/>
        <v>0</v>
      </c>
      <c r="G15" s="5"/>
      <c r="H15" s="5"/>
      <c r="I15" s="5"/>
    </row>
    <row r="16" spans="1:9" x14ac:dyDescent="0.3">
      <c r="A16" s="16">
        <v>9</v>
      </c>
      <c r="B16" s="17" t="s">
        <v>12</v>
      </c>
      <c r="C16" s="18">
        <v>1</v>
      </c>
      <c r="D16" s="19" t="s">
        <v>2</v>
      </c>
      <c r="E16" s="4">
        <v>0</v>
      </c>
      <c r="F16" s="21">
        <f t="shared" si="0"/>
        <v>0</v>
      </c>
      <c r="G16" s="5"/>
      <c r="H16" s="5"/>
      <c r="I16" s="5"/>
    </row>
    <row r="17" spans="1:9" x14ac:dyDescent="0.3">
      <c r="A17" s="16">
        <v>10</v>
      </c>
      <c r="B17" s="17" t="s">
        <v>13</v>
      </c>
      <c r="C17" s="18">
        <v>200</v>
      </c>
      <c r="D17" s="19" t="s">
        <v>0</v>
      </c>
      <c r="E17" s="4">
        <v>0</v>
      </c>
      <c r="F17" s="21">
        <f t="shared" si="0"/>
        <v>0</v>
      </c>
      <c r="G17" s="5"/>
      <c r="H17" s="5"/>
      <c r="I17" s="5"/>
    </row>
    <row r="18" spans="1:9" x14ac:dyDescent="0.3">
      <c r="A18" s="16">
        <v>11</v>
      </c>
      <c r="B18" s="17" t="s">
        <v>14</v>
      </c>
      <c r="C18" s="18">
        <v>6</v>
      </c>
      <c r="D18" s="19" t="s">
        <v>2</v>
      </c>
      <c r="E18" s="4">
        <v>0</v>
      </c>
      <c r="F18" s="21">
        <f t="shared" si="0"/>
        <v>0</v>
      </c>
      <c r="G18" s="5"/>
      <c r="H18" s="5"/>
      <c r="I18" s="5"/>
    </row>
    <row r="19" spans="1:9" x14ac:dyDescent="0.3">
      <c r="A19" s="16">
        <v>12</v>
      </c>
      <c r="B19" s="17" t="s">
        <v>15</v>
      </c>
      <c r="C19" s="18">
        <v>6</v>
      </c>
      <c r="D19" s="19" t="s">
        <v>2</v>
      </c>
      <c r="E19" s="4">
        <v>0</v>
      </c>
      <c r="F19" s="21">
        <f t="shared" si="0"/>
        <v>0</v>
      </c>
      <c r="G19" s="5"/>
      <c r="H19" s="5"/>
      <c r="I19" s="5"/>
    </row>
    <row r="20" spans="1:9" x14ac:dyDescent="0.3">
      <c r="A20" s="16">
        <v>13</v>
      </c>
      <c r="B20" s="17" t="s">
        <v>16</v>
      </c>
      <c r="C20" s="18">
        <v>1</v>
      </c>
      <c r="D20" s="19" t="s">
        <v>2</v>
      </c>
      <c r="E20" s="4">
        <v>0</v>
      </c>
      <c r="F20" s="21">
        <f t="shared" si="0"/>
        <v>0</v>
      </c>
      <c r="G20" s="5"/>
      <c r="H20" s="5"/>
      <c r="I20" s="5"/>
    </row>
    <row r="21" spans="1:9" x14ac:dyDescent="0.3">
      <c r="A21" s="16">
        <v>14</v>
      </c>
      <c r="B21" s="17" t="s">
        <v>85</v>
      </c>
      <c r="C21" s="18">
        <v>1</v>
      </c>
      <c r="D21" s="19" t="s">
        <v>2</v>
      </c>
      <c r="E21" s="4">
        <v>0</v>
      </c>
      <c r="F21" s="21">
        <f t="shared" si="0"/>
        <v>0</v>
      </c>
      <c r="G21" s="5"/>
      <c r="H21" s="5"/>
      <c r="I21" s="5"/>
    </row>
    <row r="22" spans="1:9" x14ac:dyDescent="0.3">
      <c r="A22" s="23"/>
      <c r="B22" s="24" t="s">
        <v>118</v>
      </c>
      <c r="C22" s="32"/>
      <c r="D22" s="32"/>
      <c r="E22" s="11"/>
      <c r="F22" s="33"/>
      <c r="G22" s="9"/>
      <c r="H22" s="9"/>
      <c r="I22" s="9"/>
    </row>
    <row r="23" spans="1:9" x14ac:dyDescent="0.3">
      <c r="A23" s="16">
        <v>15</v>
      </c>
      <c r="B23" s="17" t="s">
        <v>17</v>
      </c>
      <c r="C23" s="18">
        <f>MROUND(864,5)</f>
        <v>865</v>
      </c>
      <c r="D23" s="19" t="s">
        <v>1</v>
      </c>
      <c r="E23" s="4">
        <v>0</v>
      </c>
      <c r="F23" s="21">
        <f>E23*C23</f>
        <v>0</v>
      </c>
      <c r="G23" s="5"/>
      <c r="H23" s="5"/>
      <c r="I23" s="5"/>
    </row>
    <row r="24" spans="1:9" x14ac:dyDescent="0.3">
      <c r="A24" s="23"/>
      <c r="B24" s="24" t="s">
        <v>117</v>
      </c>
      <c r="C24" s="32"/>
      <c r="D24" s="32"/>
      <c r="E24" s="11"/>
      <c r="F24" s="33"/>
      <c r="G24" s="9"/>
      <c r="H24" s="9"/>
      <c r="I24" s="9"/>
    </row>
    <row r="25" spans="1:9" x14ac:dyDescent="0.3">
      <c r="A25" s="16">
        <v>16</v>
      </c>
      <c r="B25" s="17" t="s">
        <v>18</v>
      </c>
      <c r="C25" s="18">
        <v>1125</v>
      </c>
      <c r="D25" s="19" t="s">
        <v>1</v>
      </c>
      <c r="E25" s="4">
        <v>0</v>
      </c>
      <c r="F25" s="21">
        <f>E25*C25</f>
        <v>0</v>
      </c>
      <c r="G25" s="5"/>
      <c r="H25" s="5"/>
      <c r="I25" s="5"/>
    </row>
    <row r="26" spans="1:9" ht="36.6" customHeight="1" x14ac:dyDescent="0.3">
      <c r="A26" s="16">
        <v>17</v>
      </c>
      <c r="B26" s="17" t="s">
        <v>19</v>
      </c>
      <c r="C26" s="18">
        <v>1</v>
      </c>
      <c r="D26" s="19" t="s">
        <v>2</v>
      </c>
      <c r="E26" s="4">
        <v>0</v>
      </c>
      <c r="F26" s="21">
        <f>E26*C26</f>
        <v>0</v>
      </c>
      <c r="G26" s="5"/>
      <c r="H26" s="5"/>
      <c r="I26" s="5"/>
    </row>
    <row r="27" spans="1:9" x14ac:dyDescent="0.3">
      <c r="A27" s="16">
        <v>18</v>
      </c>
      <c r="B27" s="17" t="s">
        <v>20</v>
      </c>
      <c r="C27" s="18">
        <v>5</v>
      </c>
      <c r="D27" s="19" t="s">
        <v>2</v>
      </c>
      <c r="E27" s="4">
        <v>0</v>
      </c>
      <c r="F27" s="21">
        <f>E27*C27</f>
        <v>0</v>
      </c>
      <c r="G27" s="5"/>
      <c r="H27" s="5"/>
      <c r="I27" s="5"/>
    </row>
    <row r="28" spans="1:9" x14ac:dyDescent="0.3">
      <c r="A28" s="23"/>
      <c r="B28" s="24" t="s">
        <v>114</v>
      </c>
      <c r="C28" s="32"/>
      <c r="D28" s="32"/>
      <c r="E28" s="11"/>
      <c r="F28" s="33"/>
      <c r="G28" s="9"/>
      <c r="H28" s="9"/>
      <c r="I28" s="9"/>
    </row>
    <row r="29" spans="1:9" x14ac:dyDescent="0.3">
      <c r="A29" s="16">
        <v>19</v>
      </c>
      <c r="B29" s="17" t="s">
        <v>21</v>
      </c>
      <c r="C29" s="18">
        <v>2</v>
      </c>
      <c r="D29" s="19" t="s">
        <v>2</v>
      </c>
      <c r="E29" s="4">
        <v>0</v>
      </c>
      <c r="F29" s="21">
        <f t="shared" ref="F29:F50" si="1">E29*C29</f>
        <v>0</v>
      </c>
      <c r="G29" s="5"/>
      <c r="H29" s="5"/>
      <c r="I29" s="5"/>
    </row>
    <row r="30" spans="1:9" x14ac:dyDescent="0.3">
      <c r="A30" s="16">
        <v>20</v>
      </c>
      <c r="B30" s="17" t="s">
        <v>22</v>
      </c>
      <c r="C30" s="18">
        <v>8</v>
      </c>
      <c r="D30" s="19" t="s">
        <v>2</v>
      </c>
      <c r="E30" s="4">
        <v>0</v>
      </c>
      <c r="F30" s="21">
        <f t="shared" si="1"/>
        <v>0</v>
      </c>
      <c r="G30" s="5"/>
      <c r="H30" s="5"/>
      <c r="I30" s="5"/>
    </row>
    <row r="31" spans="1:9" x14ac:dyDescent="0.3">
      <c r="A31" s="16">
        <v>21</v>
      </c>
      <c r="B31" s="17" t="s">
        <v>23</v>
      </c>
      <c r="C31" s="18">
        <v>1</v>
      </c>
      <c r="D31" s="19" t="s">
        <v>2</v>
      </c>
      <c r="E31" s="4">
        <v>0</v>
      </c>
      <c r="F31" s="21">
        <f t="shared" si="1"/>
        <v>0</v>
      </c>
      <c r="G31" s="5"/>
      <c r="H31" s="5"/>
      <c r="I31" s="5"/>
    </row>
    <row r="32" spans="1:9" x14ac:dyDescent="0.3">
      <c r="A32" s="16">
        <v>22</v>
      </c>
      <c r="B32" s="17" t="s">
        <v>24</v>
      </c>
      <c r="C32" s="18">
        <v>4</v>
      </c>
      <c r="D32" s="19" t="s">
        <v>2</v>
      </c>
      <c r="E32" s="4">
        <v>0</v>
      </c>
      <c r="F32" s="21">
        <f t="shared" si="1"/>
        <v>0</v>
      </c>
      <c r="G32" s="5"/>
      <c r="H32" s="5"/>
      <c r="I32" s="5"/>
    </row>
    <row r="33" spans="1:9" x14ac:dyDescent="0.3">
      <c r="A33" s="16">
        <v>23</v>
      </c>
      <c r="B33" s="17" t="s">
        <v>6</v>
      </c>
      <c r="C33" s="18">
        <v>1</v>
      </c>
      <c r="D33" s="19" t="s">
        <v>2</v>
      </c>
      <c r="E33" s="4">
        <v>0</v>
      </c>
      <c r="F33" s="21">
        <f t="shared" si="1"/>
        <v>0</v>
      </c>
      <c r="G33" s="5"/>
      <c r="H33" s="5"/>
      <c r="I33" s="5"/>
    </row>
    <row r="34" spans="1:9" x14ac:dyDescent="0.3">
      <c r="A34" s="16">
        <v>24</v>
      </c>
      <c r="B34" s="17" t="s">
        <v>25</v>
      </c>
      <c r="C34" s="18">
        <f>MROUND(24,5)</f>
        <v>25</v>
      </c>
      <c r="D34" s="19" t="s">
        <v>1</v>
      </c>
      <c r="E34" s="4">
        <v>0</v>
      </c>
      <c r="F34" s="21">
        <f t="shared" si="1"/>
        <v>0</v>
      </c>
      <c r="G34" s="5"/>
      <c r="H34" s="5"/>
      <c r="I34" s="5"/>
    </row>
    <row r="35" spans="1:9" x14ac:dyDescent="0.3">
      <c r="A35" s="16">
        <v>25</v>
      </c>
      <c r="B35" s="17" t="s">
        <v>100</v>
      </c>
      <c r="C35" s="18">
        <v>9</v>
      </c>
      <c r="D35" s="19" t="s">
        <v>1</v>
      </c>
      <c r="E35" s="4">
        <v>0</v>
      </c>
      <c r="F35" s="21">
        <f t="shared" si="1"/>
        <v>0</v>
      </c>
      <c r="G35" s="5"/>
      <c r="H35" s="5"/>
      <c r="I35" s="5"/>
    </row>
    <row r="36" spans="1:9" x14ac:dyDescent="0.3">
      <c r="A36" s="16">
        <v>26</v>
      </c>
      <c r="B36" s="17" t="s">
        <v>26</v>
      </c>
      <c r="C36" s="18">
        <v>2</v>
      </c>
      <c r="D36" s="19" t="s">
        <v>2</v>
      </c>
      <c r="E36" s="4">
        <v>0</v>
      </c>
      <c r="F36" s="21">
        <f t="shared" si="1"/>
        <v>0</v>
      </c>
      <c r="G36" s="5"/>
      <c r="H36" s="5"/>
      <c r="I36" s="5"/>
    </row>
    <row r="37" spans="1:9" x14ac:dyDescent="0.3">
      <c r="A37" s="16">
        <v>27</v>
      </c>
      <c r="B37" s="17" t="s">
        <v>10</v>
      </c>
      <c r="C37" s="18">
        <f>MROUND(688,5)</f>
        <v>690</v>
      </c>
      <c r="D37" s="19" t="s">
        <v>1</v>
      </c>
      <c r="E37" s="4">
        <v>0</v>
      </c>
      <c r="F37" s="21">
        <f t="shared" si="1"/>
        <v>0</v>
      </c>
      <c r="G37" s="5"/>
      <c r="H37" s="5"/>
      <c r="I37" s="5"/>
    </row>
    <row r="38" spans="1:9" x14ac:dyDescent="0.3">
      <c r="A38" s="16">
        <v>28</v>
      </c>
      <c r="B38" s="17" t="s">
        <v>27</v>
      </c>
      <c r="C38" s="18">
        <v>2850</v>
      </c>
      <c r="D38" s="19" t="s">
        <v>1</v>
      </c>
      <c r="E38" s="4">
        <v>0</v>
      </c>
      <c r="F38" s="21">
        <f t="shared" si="1"/>
        <v>0</v>
      </c>
      <c r="G38" s="5"/>
      <c r="H38" s="5"/>
      <c r="I38" s="5"/>
    </row>
    <row r="39" spans="1:9" x14ac:dyDescent="0.3">
      <c r="A39" s="16">
        <v>29</v>
      </c>
      <c r="B39" s="17" t="s">
        <v>11</v>
      </c>
      <c r="C39" s="18">
        <v>8</v>
      </c>
      <c r="D39" s="19" t="s">
        <v>2</v>
      </c>
      <c r="E39" s="4">
        <v>0</v>
      </c>
      <c r="F39" s="21">
        <f t="shared" si="1"/>
        <v>0</v>
      </c>
      <c r="G39" s="5"/>
      <c r="H39" s="5"/>
      <c r="I39" s="5"/>
    </row>
    <row r="40" spans="1:9" ht="36" x14ac:dyDescent="0.3">
      <c r="A40" s="16">
        <v>30</v>
      </c>
      <c r="B40" s="17" t="s">
        <v>28</v>
      </c>
      <c r="C40" s="18">
        <v>24</v>
      </c>
      <c r="D40" s="19" t="s">
        <v>2</v>
      </c>
      <c r="E40" s="4">
        <v>0</v>
      </c>
      <c r="F40" s="21">
        <f t="shared" si="1"/>
        <v>0</v>
      </c>
      <c r="G40" s="5"/>
      <c r="H40" s="5"/>
      <c r="I40" s="5"/>
    </row>
    <row r="41" spans="1:9" x14ac:dyDescent="0.3">
      <c r="A41" s="16">
        <v>31</v>
      </c>
      <c r="B41" s="17" t="s">
        <v>29</v>
      </c>
      <c r="C41" s="18">
        <v>8</v>
      </c>
      <c r="D41" s="19" t="s">
        <v>2</v>
      </c>
      <c r="E41" s="4">
        <v>0</v>
      </c>
      <c r="F41" s="21">
        <f t="shared" si="1"/>
        <v>0</v>
      </c>
      <c r="G41" s="5"/>
      <c r="H41" s="5"/>
      <c r="I41" s="5"/>
    </row>
    <row r="42" spans="1:9" x14ac:dyDescent="0.3">
      <c r="A42" s="16">
        <v>32</v>
      </c>
      <c r="B42" s="17" t="s">
        <v>14</v>
      </c>
      <c r="C42" s="18">
        <v>15</v>
      </c>
      <c r="D42" s="19" t="s">
        <v>2</v>
      </c>
      <c r="E42" s="4">
        <v>0</v>
      </c>
      <c r="F42" s="21">
        <f t="shared" si="1"/>
        <v>0</v>
      </c>
      <c r="G42" s="5"/>
      <c r="H42" s="5"/>
      <c r="I42" s="5"/>
    </row>
    <row r="43" spans="1:9" ht="36" x14ac:dyDescent="0.3">
      <c r="A43" s="16">
        <v>33</v>
      </c>
      <c r="B43" s="17" t="s">
        <v>127</v>
      </c>
      <c r="C43" s="18">
        <v>1</v>
      </c>
      <c r="D43" s="19" t="s">
        <v>2</v>
      </c>
      <c r="E43" s="4">
        <v>0</v>
      </c>
      <c r="F43" s="21">
        <f t="shared" si="1"/>
        <v>0</v>
      </c>
      <c r="G43" s="5"/>
      <c r="H43" s="5"/>
      <c r="I43" s="5"/>
    </row>
    <row r="44" spans="1:9" x14ac:dyDescent="0.3">
      <c r="A44" s="16">
        <v>34</v>
      </c>
      <c r="B44" s="17" t="s">
        <v>13</v>
      </c>
      <c r="C44" s="18">
        <v>320</v>
      </c>
      <c r="D44" s="19" t="s">
        <v>0</v>
      </c>
      <c r="E44" s="4">
        <v>0</v>
      </c>
      <c r="F44" s="21">
        <f t="shared" si="1"/>
        <v>0</v>
      </c>
      <c r="G44" s="5"/>
      <c r="H44" s="5"/>
      <c r="I44" s="5"/>
    </row>
    <row r="45" spans="1:9" x14ac:dyDescent="0.3">
      <c r="A45" s="16">
        <v>35</v>
      </c>
      <c r="B45" s="17" t="s">
        <v>15</v>
      </c>
      <c r="C45" s="18">
        <v>2</v>
      </c>
      <c r="D45" s="19" t="s">
        <v>2</v>
      </c>
      <c r="E45" s="4">
        <v>0</v>
      </c>
      <c r="F45" s="21">
        <f t="shared" si="1"/>
        <v>0</v>
      </c>
      <c r="G45" s="5"/>
      <c r="H45" s="5"/>
      <c r="I45" s="5"/>
    </row>
    <row r="46" spans="1:9" x14ac:dyDescent="0.3">
      <c r="A46" s="16">
        <v>36</v>
      </c>
      <c r="B46" s="17" t="s">
        <v>16</v>
      </c>
      <c r="C46" s="18">
        <v>2</v>
      </c>
      <c r="D46" s="19" t="s">
        <v>2</v>
      </c>
      <c r="E46" s="4">
        <v>0</v>
      </c>
      <c r="F46" s="21">
        <f t="shared" si="1"/>
        <v>0</v>
      </c>
      <c r="G46" s="5"/>
      <c r="H46" s="5"/>
      <c r="I46" s="5"/>
    </row>
    <row r="47" spans="1:9" x14ac:dyDescent="0.3">
      <c r="A47" s="16">
        <v>37</v>
      </c>
      <c r="B47" s="17" t="s">
        <v>85</v>
      </c>
      <c r="C47" s="18">
        <v>1</v>
      </c>
      <c r="D47" s="19" t="s">
        <v>2</v>
      </c>
      <c r="E47" s="4">
        <v>0</v>
      </c>
      <c r="F47" s="21">
        <f t="shared" si="1"/>
        <v>0</v>
      </c>
      <c r="G47" s="5"/>
      <c r="H47" s="5"/>
      <c r="I47" s="5"/>
    </row>
    <row r="48" spans="1:9" x14ac:dyDescent="0.3">
      <c r="A48" s="16">
        <v>38</v>
      </c>
      <c r="B48" s="17" t="s">
        <v>88</v>
      </c>
      <c r="C48" s="18">
        <v>1</v>
      </c>
      <c r="D48" s="19" t="s">
        <v>2</v>
      </c>
      <c r="E48" s="4">
        <v>0</v>
      </c>
      <c r="F48" s="21">
        <f t="shared" si="1"/>
        <v>0</v>
      </c>
      <c r="G48" s="5"/>
      <c r="H48" s="5"/>
      <c r="I48" s="5"/>
    </row>
    <row r="49" spans="1:9" x14ac:dyDescent="0.3">
      <c r="A49" s="16">
        <v>39</v>
      </c>
      <c r="B49" s="17" t="s">
        <v>88</v>
      </c>
      <c r="C49" s="18">
        <v>2</v>
      </c>
      <c r="D49" s="19" t="s">
        <v>2</v>
      </c>
      <c r="E49" s="4">
        <v>0</v>
      </c>
      <c r="F49" s="21">
        <f t="shared" si="1"/>
        <v>0</v>
      </c>
      <c r="G49" s="5"/>
      <c r="H49" s="5"/>
      <c r="I49" s="5"/>
    </row>
    <row r="50" spans="1:9" x14ac:dyDescent="0.3">
      <c r="A50" s="16">
        <v>40</v>
      </c>
      <c r="B50" s="17" t="s">
        <v>87</v>
      </c>
      <c r="C50" s="18">
        <v>1</v>
      </c>
      <c r="D50" s="19" t="s">
        <v>2</v>
      </c>
      <c r="E50" s="4">
        <v>0</v>
      </c>
      <c r="F50" s="21">
        <f t="shared" si="1"/>
        <v>0</v>
      </c>
      <c r="G50" s="5"/>
      <c r="H50" s="5"/>
      <c r="I50" s="5"/>
    </row>
    <row r="51" spans="1:9" x14ac:dyDescent="0.3">
      <c r="A51" s="23"/>
      <c r="B51" s="24" t="s">
        <v>115</v>
      </c>
      <c r="C51" s="32"/>
      <c r="D51" s="32"/>
      <c r="E51" s="11"/>
      <c r="F51" s="33"/>
      <c r="G51" s="9"/>
      <c r="H51" s="9"/>
      <c r="I51" s="9"/>
    </row>
    <row r="52" spans="1:9" x14ac:dyDescent="0.3">
      <c r="A52" s="16">
        <v>41</v>
      </c>
      <c r="B52" s="17" t="s">
        <v>31</v>
      </c>
      <c r="C52" s="18">
        <v>22</v>
      </c>
      <c r="D52" s="19" t="s">
        <v>2</v>
      </c>
      <c r="E52" s="4">
        <v>0</v>
      </c>
      <c r="F52" s="21">
        <f>E52*C52</f>
        <v>0</v>
      </c>
      <c r="G52" s="5"/>
      <c r="H52" s="5"/>
      <c r="I52" s="5"/>
    </row>
    <row r="53" spans="1:9" x14ac:dyDescent="0.3">
      <c r="A53" s="16">
        <v>42</v>
      </c>
      <c r="B53" s="17" t="s">
        <v>30</v>
      </c>
      <c r="C53" s="18">
        <v>1</v>
      </c>
      <c r="D53" s="19" t="s">
        <v>2</v>
      </c>
      <c r="E53" s="4">
        <v>0</v>
      </c>
      <c r="F53" s="21">
        <f>E53*C53</f>
        <v>0</v>
      </c>
      <c r="G53" s="5"/>
      <c r="H53" s="5"/>
      <c r="I53" s="5"/>
    </row>
    <row r="54" spans="1:9" x14ac:dyDescent="0.3">
      <c r="A54" s="23"/>
      <c r="B54" s="24" t="s">
        <v>112</v>
      </c>
      <c r="C54" s="32"/>
      <c r="D54" s="32"/>
      <c r="E54" s="11"/>
      <c r="F54" s="33"/>
      <c r="G54" s="9"/>
      <c r="H54" s="9"/>
      <c r="I54" s="9"/>
    </row>
    <row r="55" spans="1:9" x14ac:dyDescent="0.3">
      <c r="A55" s="16">
        <v>43</v>
      </c>
      <c r="B55" s="17" t="s">
        <v>9</v>
      </c>
      <c r="C55" s="18">
        <v>1300</v>
      </c>
      <c r="D55" s="19" t="s">
        <v>1</v>
      </c>
      <c r="E55" s="4">
        <v>0</v>
      </c>
      <c r="F55" s="21">
        <f t="shared" ref="F55:F65" si="2">E55*C55</f>
        <v>0</v>
      </c>
      <c r="G55" s="5"/>
      <c r="H55" s="5"/>
      <c r="I55" s="5"/>
    </row>
    <row r="56" spans="1:9" x14ac:dyDescent="0.3">
      <c r="A56" s="16">
        <v>44</v>
      </c>
      <c r="B56" s="17" t="s">
        <v>72</v>
      </c>
      <c r="C56" s="18">
        <v>1</v>
      </c>
      <c r="D56" s="19" t="s">
        <v>2</v>
      </c>
      <c r="E56" s="4">
        <v>0</v>
      </c>
      <c r="F56" s="21">
        <f t="shared" si="2"/>
        <v>0</v>
      </c>
      <c r="G56" s="5"/>
      <c r="H56" s="5"/>
      <c r="I56" s="5"/>
    </row>
    <row r="57" spans="1:9" x14ac:dyDescent="0.3">
      <c r="A57" s="16">
        <v>45</v>
      </c>
      <c r="B57" s="17" t="s">
        <v>67</v>
      </c>
      <c r="C57" s="18">
        <v>1</v>
      </c>
      <c r="D57" s="19" t="s">
        <v>2</v>
      </c>
      <c r="E57" s="4">
        <v>0</v>
      </c>
      <c r="F57" s="21">
        <f t="shared" si="2"/>
        <v>0</v>
      </c>
      <c r="G57" s="5"/>
      <c r="H57" s="5"/>
      <c r="I57" s="5"/>
    </row>
    <row r="58" spans="1:9" x14ac:dyDescent="0.3">
      <c r="A58" s="16">
        <v>46</v>
      </c>
      <c r="B58" s="17" t="s">
        <v>64</v>
      </c>
      <c r="C58" s="18">
        <v>1</v>
      </c>
      <c r="D58" s="19" t="s">
        <v>2</v>
      </c>
      <c r="E58" s="4">
        <v>0</v>
      </c>
      <c r="F58" s="21">
        <f t="shared" si="2"/>
        <v>0</v>
      </c>
      <c r="G58" s="5"/>
      <c r="H58" s="5"/>
      <c r="I58" s="5"/>
    </row>
    <row r="59" spans="1:9" x14ac:dyDescent="0.3">
      <c r="A59" s="16">
        <v>47</v>
      </c>
      <c r="B59" s="17" t="s">
        <v>14</v>
      </c>
      <c r="C59" s="18">
        <v>4</v>
      </c>
      <c r="D59" s="19" t="s">
        <v>2</v>
      </c>
      <c r="E59" s="4">
        <v>0</v>
      </c>
      <c r="F59" s="21">
        <f t="shared" si="2"/>
        <v>0</v>
      </c>
      <c r="G59" s="5"/>
      <c r="H59" s="5"/>
      <c r="I59" s="5"/>
    </row>
    <row r="60" spans="1:9" x14ac:dyDescent="0.3">
      <c r="A60" s="16">
        <v>48</v>
      </c>
      <c r="B60" s="17" t="s">
        <v>175</v>
      </c>
      <c r="C60" s="18">
        <v>6</v>
      </c>
      <c r="D60" s="19" t="s">
        <v>2</v>
      </c>
      <c r="E60" s="4">
        <v>0</v>
      </c>
      <c r="F60" s="21">
        <f t="shared" si="2"/>
        <v>0</v>
      </c>
      <c r="G60" s="5"/>
      <c r="H60" s="5"/>
      <c r="I60" s="5"/>
    </row>
    <row r="61" spans="1:9" x14ac:dyDescent="0.3">
      <c r="A61" s="16">
        <v>49</v>
      </c>
      <c r="B61" s="17" t="s">
        <v>55</v>
      </c>
      <c r="C61" s="18">
        <v>1</v>
      </c>
      <c r="D61" s="19" t="s">
        <v>2</v>
      </c>
      <c r="E61" s="4">
        <v>0</v>
      </c>
      <c r="F61" s="21">
        <f t="shared" si="2"/>
        <v>0</v>
      </c>
      <c r="G61" s="5"/>
      <c r="H61" s="5"/>
      <c r="I61" s="5"/>
    </row>
    <row r="62" spans="1:9" x14ac:dyDescent="0.3">
      <c r="A62" s="16">
        <v>50</v>
      </c>
      <c r="B62" s="17" t="s">
        <v>68</v>
      </c>
      <c r="C62" s="18">
        <v>1</v>
      </c>
      <c r="D62" s="19" t="s">
        <v>2</v>
      </c>
      <c r="E62" s="4">
        <v>0</v>
      </c>
      <c r="F62" s="21">
        <f t="shared" si="2"/>
        <v>0</v>
      </c>
      <c r="G62" s="5"/>
      <c r="H62" s="5"/>
      <c r="I62" s="5"/>
    </row>
    <row r="63" spans="1:9" x14ac:dyDescent="0.3">
      <c r="A63" s="16">
        <v>51</v>
      </c>
      <c r="B63" s="17" t="s">
        <v>38</v>
      </c>
      <c r="C63" s="18">
        <v>1</v>
      </c>
      <c r="D63" s="19" t="s">
        <v>2</v>
      </c>
      <c r="E63" s="4">
        <v>0</v>
      </c>
      <c r="F63" s="21">
        <f t="shared" si="2"/>
        <v>0</v>
      </c>
      <c r="G63" s="5"/>
      <c r="H63" s="5"/>
      <c r="I63" s="5"/>
    </row>
    <row r="64" spans="1:9" x14ac:dyDescent="0.3">
      <c r="A64" s="16">
        <v>52</v>
      </c>
      <c r="B64" s="17" t="s">
        <v>69</v>
      </c>
      <c r="C64" s="18">
        <v>1</v>
      </c>
      <c r="D64" s="19" t="s">
        <v>2</v>
      </c>
      <c r="E64" s="4">
        <v>0</v>
      </c>
      <c r="F64" s="21">
        <f t="shared" si="2"/>
        <v>0</v>
      </c>
      <c r="G64" s="5"/>
      <c r="H64" s="5"/>
      <c r="I64" s="5"/>
    </row>
    <row r="65" spans="1:9" x14ac:dyDescent="0.3">
      <c r="A65" s="16">
        <v>53</v>
      </c>
      <c r="B65" s="17" t="s">
        <v>70</v>
      </c>
      <c r="C65" s="18">
        <v>1</v>
      </c>
      <c r="D65" s="19" t="s">
        <v>2</v>
      </c>
      <c r="E65" s="4">
        <v>0</v>
      </c>
      <c r="F65" s="21">
        <f t="shared" si="2"/>
        <v>0</v>
      </c>
      <c r="G65" s="5"/>
      <c r="H65" s="5"/>
      <c r="I65" s="5"/>
    </row>
    <row r="66" spans="1:9" x14ac:dyDescent="0.3">
      <c r="A66" s="23"/>
      <c r="B66" s="24" t="s">
        <v>4</v>
      </c>
      <c r="C66" s="32"/>
      <c r="D66" s="32"/>
      <c r="E66" s="11"/>
      <c r="F66" s="33"/>
      <c r="G66" s="9"/>
      <c r="H66" s="9"/>
      <c r="I66" s="9"/>
    </row>
    <row r="67" spans="1:9" x14ac:dyDescent="0.3">
      <c r="A67" s="16">
        <v>54</v>
      </c>
      <c r="B67" s="17" t="s">
        <v>74</v>
      </c>
      <c r="C67" s="18">
        <v>1</v>
      </c>
      <c r="D67" s="19" t="s">
        <v>2</v>
      </c>
      <c r="E67" s="4">
        <v>0</v>
      </c>
      <c r="F67" s="21">
        <f t="shared" ref="F67:F73" si="3">E67*C67</f>
        <v>0</v>
      </c>
      <c r="G67" s="5"/>
      <c r="H67" s="5"/>
      <c r="I67" s="5"/>
    </row>
    <row r="68" spans="1:9" x14ac:dyDescent="0.3">
      <c r="A68" s="16">
        <v>55</v>
      </c>
      <c r="B68" s="17" t="s">
        <v>75</v>
      </c>
      <c r="C68" s="18">
        <v>8</v>
      </c>
      <c r="D68" s="19" t="s">
        <v>2</v>
      </c>
      <c r="E68" s="4">
        <v>0</v>
      </c>
      <c r="F68" s="21">
        <f t="shared" si="3"/>
        <v>0</v>
      </c>
      <c r="G68" s="5"/>
      <c r="H68" s="5"/>
      <c r="I68" s="5"/>
    </row>
    <row r="69" spans="1:9" x14ac:dyDescent="0.3">
      <c r="A69" s="16">
        <v>56</v>
      </c>
      <c r="B69" s="17" t="s">
        <v>76</v>
      </c>
      <c r="C69" s="18">
        <v>120</v>
      </c>
      <c r="D69" s="19" t="s">
        <v>1</v>
      </c>
      <c r="E69" s="4">
        <v>0</v>
      </c>
      <c r="F69" s="21">
        <f t="shared" si="3"/>
        <v>0</v>
      </c>
      <c r="G69" s="5"/>
      <c r="H69" s="5"/>
      <c r="I69" s="5"/>
    </row>
    <row r="70" spans="1:9" x14ac:dyDescent="0.3">
      <c r="A70" s="16">
        <v>57</v>
      </c>
      <c r="B70" s="17" t="s">
        <v>77</v>
      </c>
      <c r="C70" s="18">
        <v>600</v>
      </c>
      <c r="D70" s="19" t="s">
        <v>1</v>
      </c>
      <c r="E70" s="4">
        <v>0</v>
      </c>
      <c r="F70" s="21">
        <f t="shared" si="3"/>
        <v>0</v>
      </c>
      <c r="G70" s="5"/>
      <c r="H70" s="5"/>
      <c r="I70" s="5"/>
    </row>
    <row r="71" spans="1:9" x14ac:dyDescent="0.3">
      <c r="A71" s="16">
        <v>58</v>
      </c>
      <c r="B71" s="17" t="s">
        <v>78</v>
      </c>
      <c r="C71" s="18">
        <v>2</v>
      </c>
      <c r="D71" s="19" t="s">
        <v>2</v>
      </c>
      <c r="E71" s="4">
        <v>0</v>
      </c>
      <c r="F71" s="21">
        <f t="shared" si="3"/>
        <v>0</v>
      </c>
      <c r="G71" s="5"/>
      <c r="H71" s="5"/>
      <c r="I71" s="5"/>
    </row>
    <row r="72" spans="1:9" x14ac:dyDescent="0.3">
      <c r="A72" s="16">
        <v>59</v>
      </c>
      <c r="B72" s="17" t="s">
        <v>79</v>
      </c>
      <c r="C72" s="18">
        <v>4</v>
      </c>
      <c r="D72" s="19" t="s">
        <v>2</v>
      </c>
      <c r="E72" s="4">
        <v>0</v>
      </c>
      <c r="F72" s="21">
        <f t="shared" si="3"/>
        <v>0</v>
      </c>
      <c r="G72" s="5"/>
      <c r="H72" s="5"/>
      <c r="I72" s="5"/>
    </row>
    <row r="73" spans="1:9" x14ac:dyDescent="0.3">
      <c r="A73" s="16">
        <v>60</v>
      </c>
      <c r="B73" s="17" t="s">
        <v>80</v>
      </c>
      <c r="C73" s="18">
        <f>MROUND(0.5926,1)</f>
        <v>1</v>
      </c>
      <c r="D73" s="19" t="s">
        <v>73</v>
      </c>
      <c r="E73" s="4">
        <v>0</v>
      </c>
      <c r="F73" s="21">
        <f t="shared" si="3"/>
        <v>0</v>
      </c>
      <c r="G73" s="5"/>
      <c r="H73" s="5"/>
      <c r="I73" s="5"/>
    </row>
    <row r="74" spans="1:9" x14ac:dyDescent="0.3">
      <c r="A74" s="23"/>
      <c r="B74" s="24" t="s">
        <v>113</v>
      </c>
      <c r="C74" s="32"/>
      <c r="D74" s="32"/>
      <c r="E74" s="11"/>
      <c r="F74" s="33"/>
      <c r="G74" s="9"/>
      <c r="H74" s="9"/>
      <c r="I74" s="9"/>
    </row>
    <row r="75" spans="1:9" x14ac:dyDescent="0.3">
      <c r="A75" s="16">
        <v>61</v>
      </c>
      <c r="B75" s="17" t="s">
        <v>33</v>
      </c>
      <c r="C75" s="18">
        <v>6</v>
      </c>
      <c r="D75" s="19" t="s">
        <v>2</v>
      </c>
      <c r="E75" s="4">
        <v>0</v>
      </c>
      <c r="F75" s="21">
        <f t="shared" ref="F75:F84" si="4">E75*C75</f>
        <v>0</v>
      </c>
      <c r="G75" s="5"/>
      <c r="H75" s="5"/>
      <c r="I75" s="5"/>
    </row>
    <row r="76" spans="1:9" x14ac:dyDescent="0.3">
      <c r="A76" s="16">
        <v>62</v>
      </c>
      <c r="B76" s="17" t="s">
        <v>9</v>
      </c>
      <c r="C76" s="18">
        <v>200</v>
      </c>
      <c r="D76" s="19" t="s">
        <v>1</v>
      </c>
      <c r="E76" s="4">
        <v>0</v>
      </c>
      <c r="F76" s="21">
        <f t="shared" si="4"/>
        <v>0</v>
      </c>
      <c r="G76" s="5"/>
      <c r="H76" s="5"/>
      <c r="I76" s="5"/>
    </row>
    <row r="77" spans="1:9" x14ac:dyDescent="0.3">
      <c r="A77" s="16">
        <v>63</v>
      </c>
      <c r="B77" s="17" t="s">
        <v>27</v>
      </c>
      <c r="C77" s="18">
        <v>1400</v>
      </c>
      <c r="D77" s="19" t="s">
        <v>1</v>
      </c>
      <c r="E77" s="4">
        <v>0</v>
      </c>
      <c r="F77" s="21">
        <f t="shared" si="4"/>
        <v>0</v>
      </c>
      <c r="G77" s="5"/>
      <c r="H77" s="5"/>
      <c r="I77" s="5"/>
    </row>
    <row r="78" spans="1:9" x14ac:dyDescent="0.3">
      <c r="A78" s="16">
        <v>64</v>
      </c>
      <c r="B78" s="17" t="s">
        <v>81</v>
      </c>
      <c r="C78" s="18">
        <f>MROUND(48,5)</f>
        <v>50</v>
      </c>
      <c r="D78" s="19" t="s">
        <v>1</v>
      </c>
      <c r="E78" s="4">
        <v>0</v>
      </c>
      <c r="F78" s="21">
        <f t="shared" si="4"/>
        <v>0</v>
      </c>
      <c r="G78" s="5"/>
      <c r="H78" s="5"/>
      <c r="I78" s="5"/>
    </row>
    <row r="79" spans="1:9" x14ac:dyDescent="0.3">
      <c r="A79" s="16">
        <v>65</v>
      </c>
      <c r="B79" s="17" t="s">
        <v>29</v>
      </c>
      <c r="C79" s="18">
        <v>2</v>
      </c>
      <c r="D79" s="19" t="s">
        <v>2</v>
      </c>
      <c r="E79" s="4">
        <v>0</v>
      </c>
      <c r="F79" s="21">
        <f t="shared" si="4"/>
        <v>0</v>
      </c>
      <c r="G79" s="5"/>
      <c r="H79" s="5"/>
      <c r="I79" s="5"/>
    </row>
    <row r="80" spans="1:9" x14ac:dyDescent="0.3">
      <c r="A80" s="16">
        <v>66</v>
      </c>
      <c r="B80" s="17" t="s">
        <v>14</v>
      </c>
      <c r="C80" s="18">
        <v>4</v>
      </c>
      <c r="D80" s="19" t="s">
        <v>2</v>
      </c>
      <c r="E80" s="4">
        <v>0</v>
      </c>
      <c r="F80" s="21">
        <f t="shared" si="4"/>
        <v>0</v>
      </c>
      <c r="G80" s="5"/>
      <c r="H80" s="5"/>
      <c r="I80" s="5"/>
    </row>
    <row r="81" spans="1:9" x14ac:dyDescent="0.3">
      <c r="A81" s="16">
        <v>67</v>
      </c>
      <c r="B81" s="17" t="s">
        <v>82</v>
      </c>
      <c r="C81" s="18">
        <v>250</v>
      </c>
      <c r="D81" s="19" t="s">
        <v>0</v>
      </c>
      <c r="E81" s="4">
        <v>0</v>
      </c>
      <c r="F81" s="21">
        <f t="shared" si="4"/>
        <v>0</v>
      </c>
      <c r="G81" s="5"/>
      <c r="H81" s="5"/>
      <c r="I81" s="5"/>
    </row>
    <row r="82" spans="1:9" x14ac:dyDescent="0.3">
      <c r="A82" s="16">
        <v>68</v>
      </c>
      <c r="B82" s="17" t="s">
        <v>34</v>
      </c>
      <c r="C82" s="18">
        <v>1</v>
      </c>
      <c r="D82" s="19" t="s">
        <v>2</v>
      </c>
      <c r="E82" s="4">
        <v>0</v>
      </c>
      <c r="F82" s="21">
        <f t="shared" si="4"/>
        <v>0</v>
      </c>
      <c r="G82" s="5"/>
      <c r="H82" s="5"/>
      <c r="I82" s="5"/>
    </row>
    <row r="83" spans="1:9" x14ac:dyDescent="0.3">
      <c r="A83" s="16">
        <v>69</v>
      </c>
      <c r="B83" s="17" t="s">
        <v>84</v>
      </c>
      <c r="C83" s="18">
        <v>1</v>
      </c>
      <c r="D83" s="19" t="s">
        <v>2</v>
      </c>
      <c r="E83" s="4">
        <v>0</v>
      </c>
      <c r="F83" s="21">
        <f t="shared" si="4"/>
        <v>0</v>
      </c>
      <c r="G83" s="5"/>
      <c r="H83" s="5"/>
      <c r="I83" s="5"/>
    </row>
    <row r="84" spans="1:9" x14ac:dyDescent="0.3">
      <c r="A84" s="16">
        <v>70</v>
      </c>
      <c r="B84" s="17" t="s">
        <v>83</v>
      </c>
      <c r="C84" s="18">
        <v>1</v>
      </c>
      <c r="D84" s="19" t="s">
        <v>2</v>
      </c>
      <c r="E84" s="4">
        <v>0</v>
      </c>
      <c r="F84" s="21">
        <f t="shared" si="4"/>
        <v>0</v>
      </c>
      <c r="G84" s="5"/>
      <c r="H84" s="5"/>
      <c r="I84" s="5"/>
    </row>
    <row r="85" spans="1:9" x14ac:dyDescent="0.3">
      <c r="A85" s="23"/>
      <c r="B85" s="24" t="s">
        <v>5</v>
      </c>
      <c r="C85" s="32"/>
      <c r="D85" s="32"/>
      <c r="E85" s="53"/>
      <c r="F85" s="55"/>
      <c r="G85" s="9"/>
      <c r="H85" s="9"/>
      <c r="I85" s="9"/>
    </row>
    <row r="86" spans="1:9" x14ac:dyDescent="0.3">
      <c r="A86" s="16">
        <v>71</v>
      </c>
      <c r="B86" s="17" t="s">
        <v>86</v>
      </c>
      <c r="C86" s="18">
        <v>2</v>
      </c>
      <c r="D86" s="19" t="s">
        <v>2</v>
      </c>
      <c r="E86" s="4">
        <v>0</v>
      </c>
      <c r="F86" s="21">
        <f>E86*C86</f>
        <v>0</v>
      </c>
      <c r="G86" s="5"/>
      <c r="H86" s="5"/>
      <c r="I86" s="5"/>
    </row>
    <row r="87" spans="1:9" x14ac:dyDescent="0.3">
      <c r="A87" s="16">
        <v>72</v>
      </c>
      <c r="B87" s="17" t="s">
        <v>101</v>
      </c>
      <c r="C87" s="18">
        <v>20</v>
      </c>
      <c r="D87" s="19" t="s">
        <v>0</v>
      </c>
      <c r="E87" s="4">
        <v>0</v>
      </c>
      <c r="F87" s="21">
        <f>E87*C87</f>
        <v>0</v>
      </c>
      <c r="G87" s="5"/>
      <c r="H87" s="5"/>
      <c r="I87" s="5"/>
    </row>
    <row r="88" spans="1:9" ht="21.6" thickBot="1" x14ac:dyDescent="0.35">
      <c r="A88" s="16"/>
      <c r="B88" s="73"/>
      <c r="C88" s="73"/>
      <c r="D88" s="73"/>
      <c r="E88" s="7" t="s">
        <v>170</v>
      </c>
      <c r="F88" s="22">
        <f>SUM(F8:F87)</f>
        <v>0</v>
      </c>
      <c r="G88" s="5"/>
      <c r="H88" s="5"/>
      <c r="I88" s="5"/>
    </row>
    <row r="89" spans="1:9" ht="21" customHeight="1" x14ac:dyDescent="0.3">
      <c r="A89" s="56" t="s">
        <v>165</v>
      </c>
      <c r="B89" s="57"/>
      <c r="C89" s="57"/>
      <c r="D89" s="57"/>
      <c r="E89" s="58"/>
      <c r="F89" s="57"/>
      <c r="G89" s="59"/>
      <c r="H89" s="50"/>
      <c r="I89" s="50"/>
    </row>
    <row r="90" spans="1:9" ht="21" customHeight="1" x14ac:dyDescent="0.3">
      <c r="A90" s="23"/>
      <c r="B90" s="24" t="s">
        <v>111</v>
      </c>
      <c r="C90" s="32"/>
      <c r="D90" s="32"/>
      <c r="E90" s="11"/>
      <c r="F90" s="33"/>
      <c r="G90" s="9"/>
      <c r="H90" s="9"/>
      <c r="I90" s="9"/>
    </row>
    <row r="91" spans="1:9" ht="21" customHeight="1" x14ac:dyDescent="0.3">
      <c r="A91" s="16">
        <v>73</v>
      </c>
      <c r="B91" s="17" t="s">
        <v>15</v>
      </c>
      <c r="C91" s="18">
        <v>1</v>
      </c>
      <c r="D91" s="19" t="s">
        <v>2</v>
      </c>
      <c r="E91" s="4">
        <v>0</v>
      </c>
      <c r="F91" s="21">
        <f>E91*C91</f>
        <v>0</v>
      </c>
      <c r="G91" s="5"/>
      <c r="H91" s="5"/>
      <c r="I91" s="5"/>
    </row>
    <row r="92" spans="1:9" ht="40.950000000000003" customHeight="1" x14ac:dyDescent="0.3">
      <c r="A92" s="16">
        <v>74</v>
      </c>
      <c r="B92" s="17" t="s">
        <v>7</v>
      </c>
      <c r="C92" s="18">
        <v>1</v>
      </c>
      <c r="D92" s="19" t="s">
        <v>2</v>
      </c>
      <c r="E92" s="4">
        <v>0</v>
      </c>
      <c r="F92" s="21">
        <f>E92*C92</f>
        <v>0</v>
      </c>
      <c r="G92" s="5"/>
      <c r="H92" s="5"/>
      <c r="I92" s="5"/>
    </row>
    <row r="93" spans="1:9" x14ac:dyDescent="0.3">
      <c r="A93" s="16">
        <v>75</v>
      </c>
      <c r="B93" s="17" t="s">
        <v>11</v>
      </c>
      <c r="C93" s="18">
        <v>2</v>
      </c>
      <c r="D93" s="19" t="s">
        <v>2</v>
      </c>
      <c r="E93" s="4">
        <v>0</v>
      </c>
      <c r="F93" s="21">
        <f>E93*C93</f>
        <v>0</v>
      </c>
      <c r="G93" s="5"/>
      <c r="H93" s="5"/>
      <c r="I93" s="5"/>
    </row>
    <row r="94" spans="1:9" x14ac:dyDescent="0.3">
      <c r="A94" s="16">
        <v>76</v>
      </c>
      <c r="B94" s="17" t="s">
        <v>110</v>
      </c>
      <c r="C94" s="18">
        <v>1</v>
      </c>
      <c r="D94" s="19" t="s">
        <v>2</v>
      </c>
      <c r="E94" s="4">
        <v>0</v>
      </c>
      <c r="F94" s="21">
        <f>E94*C94</f>
        <v>0</v>
      </c>
      <c r="G94" s="5"/>
      <c r="H94" s="5"/>
      <c r="I94" s="5"/>
    </row>
    <row r="95" spans="1:9" ht="21.6" customHeight="1" x14ac:dyDescent="0.3">
      <c r="A95" s="23"/>
      <c r="B95" s="24" t="s">
        <v>119</v>
      </c>
      <c r="C95" s="32"/>
      <c r="D95" s="32"/>
      <c r="E95" s="11"/>
      <c r="F95" s="33"/>
      <c r="G95" s="9"/>
      <c r="H95" s="9"/>
      <c r="I95" s="9"/>
    </row>
    <row r="96" spans="1:9" x14ac:dyDescent="0.3">
      <c r="A96" s="16">
        <v>77</v>
      </c>
      <c r="B96" s="17" t="s">
        <v>32</v>
      </c>
      <c r="C96" s="18">
        <v>3</v>
      </c>
      <c r="D96" s="19" t="s">
        <v>2</v>
      </c>
      <c r="E96" s="4">
        <v>0</v>
      </c>
      <c r="F96" s="21">
        <f>E96*C96</f>
        <v>0</v>
      </c>
      <c r="G96" s="5"/>
      <c r="H96" s="5"/>
      <c r="I96" s="5"/>
    </row>
    <row r="97" spans="1:9" x14ac:dyDescent="0.3">
      <c r="A97" s="23"/>
      <c r="B97" s="24" t="s">
        <v>113</v>
      </c>
      <c r="C97" s="32"/>
      <c r="D97" s="32"/>
      <c r="E97" s="11"/>
      <c r="F97" s="33"/>
      <c r="G97" s="9"/>
      <c r="H97" s="9"/>
      <c r="I97" s="9"/>
    </row>
    <row r="98" spans="1:9" x14ac:dyDescent="0.3">
      <c r="A98" s="16">
        <v>78</v>
      </c>
      <c r="B98" s="17" t="s">
        <v>149</v>
      </c>
      <c r="C98" s="18">
        <v>1</v>
      </c>
      <c r="D98" s="19" t="s">
        <v>2</v>
      </c>
      <c r="E98" s="4">
        <v>0</v>
      </c>
      <c r="F98" s="21">
        <f>E98*C98</f>
        <v>0</v>
      </c>
      <c r="G98" s="5"/>
      <c r="H98" s="5"/>
      <c r="I98" s="5"/>
    </row>
    <row r="99" spans="1:9" x14ac:dyDescent="0.3">
      <c r="A99" s="16">
        <v>79</v>
      </c>
      <c r="B99" s="17" t="s">
        <v>34</v>
      </c>
      <c r="C99" s="18">
        <v>2</v>
      </c>
      <c r="D99" s="19" t="s">
        <v>2</v>
      </c>
      <c r="E99" s="4">
        <v>0</v>
      </c>
      <c r="F99" s="21">
        <f>E99*C99</f>
        <v>0</v>
      </c>
      <c r="G99" s="5"/>
      <c r="H99" s="5"/>
      <c r="I99" s="5"/>
    </row>
    <row r="100" spans="1:9" x14ac:dyDescent="0.3">
      <c r="A100" s="16">
        <v>80</v>
      </c>
      <c r="B100" s="17" t="s">
        <v>110</v>
      </c>
      <c r="C100" s="18">
        <v>1</v>
      </c>
      <c r="D100" s="19" t="s">
        <v>2</v>
      </c>
      <c r="E100" s="4">
        <v>0</v>
      </c>
      <c r="F100" s="21">
        <f>E100*C100</f>
        <v>0</v>
      </c>
      <c r="G100" s="5"/>
      <c r="H100" s="5"/>
      <c r="I100" s="5"/>
    </row>
    <row r="101" spans="1:9" x14ac:dyDescent="0.3">
      <c r="A101" s="23"/>
      <c r="B101" s="24" t="s">
        <v>116</v>
      </c>
      <c r="C101" s="32"/>
      <c r="D101" s="32"/>
      <c r="E101" s="11"/>
      <c r="F101" s="33"/>
      <c r="G101" s="9"/>
      <c r="H101" s="9"/>
      <c r="I101" s="9"/>
    </row>
    <row r="102" spans="1:9" x14ac:dyDescent="0.3">
      <c r="A102" s="16">
        <v>81</v>
      </c>
      <c r="B102" s="17" t="s">
        <v>35</v>
      </c>
      <c r="C102" s="18">
        <v>3</v>
      </c>
      <c r="D102" s="19" t="s">
        <v>2</v>
      </c>
      <c r="E102" s="4">
        <v>0</v>
      </c>
      <c r="F102" s="21">
        <f>E102*C102</f>
        <v>0</v>
      </c>
      <c r="G102" s="5"/>
      <c r="H102" s="5"/>
      <c r="I102" s="5"/>
    </row>
    <row r="103" spans="1:9" ht="40.950000000000003" customHeight="1" x14ac:dyDescent="0.3">
      <c r="A103" s="16">
        <v>82</v>
      </c>
      <c r="B103" s="17" t="s">
        <v>102</v>
      </c>
      <c r="C103" s="18">
        <v>1</v>
      </c>
      <c r="D103" s="19" t="s">
        <v>2</v>
      </c>
      <c r="E103" s="4">
        <v>0</v>
      </c>
      <c r="F103" s="21">
        <f>E103*C103</f>
        <v>0</v>
      </c>
      <c r="G103" s="5"/>
      <c r="H103" s="5"/>
      <c r="I103" s="5"/>
    </row>
    <row r="104" spans="1:9" x14ac:dyDescent="0.3">
      <c r="A104" s="16">
        <v>83</v>
      </c>
      <c r="B104" s="17" t="s">
        <v>110</v>
      </c>
      <c r="C104" s="18">
        <v>1</v>
      </c>
      <c r="D104" s="19" t="s">
        <v>2</v>
      </c>
      <c r="E104" s="4">
        <v>0</v>
      </c>
      <c r="F104" s="21">
        <f>E104*C104</f>
        <v>0</v>
      </c>
      <c r="G104" s="5"/>
      <c r="H104" s="5"/>
      <c r="I104" s="5"/>
    </row>
    <row r="105" spans="1:9" x14ac:dyDescent="0.3">
      <c r="A105" s="23"/>
      <c r="B105" s="24" t="s">
        <v>123</v>
      </c>
      <c r="C105" s="32"/>
      <c r="D105" s="32"/>
      <c r="E105" s="11"/>
      <c r="F105" s="33"/>
      <c r="G105" s="9"/>
      <c r="H105" s="9"/>
      <c r="I105" s="9"/>
    </row>
    <row r="106" spans="1:9" x14ac:dyDescent="0.3">
      <c r="A106" s="16">
        <v>84</v>
      </c>
      <c r="B106" s="17" t="s">
        <v>36</v>
      </c>
      <c r="C106" s="18">
        <v>1</v>
      </c>
      <c r="D106" s="19" t="s">
        <v>2</v>
      </c>
      <c r="E106" s="4">
        <v>0</v>
      </c>
      <c r="F106" s="21">
        <f>E106*C106</f>
        <v>0</v>
      </c>
      <c r="G106" s="5"/>
      <c r="H106" s="5"/>
      <c r="I106" s="5"/>
    </row>
    <row r="107" spans="1:9" x14ac:dyDescent="0.3">
      <c r="A107" s="16">
        <v>85</v>
      </c>
      <c r="B107" s="17" t="s">
        <v>37</v>
      </c>
      <c r="C107" s="18">
        <v>2</v>
      </c>
      <c r="D107" s="19" t="s">
        <v>2</v>
      </c>
      <c r="E107" s="4">
        <v>0</v>
      </c>
      <c r="F107" s="21">
        <f>E107*C107</f>
        <v>0</v>
      </c>
      <c r="G107" s="5"/>
      <c r="H107" s="5"/>
      <c r="I107" s="5"/>
    </row>
    <row r="108" spans="1:9" x14ac:dyDescent="0.3">
      <c r="A108" s="16">
        <v>86</v>
      </c>
      <c r="B108" s="17" t="s">
        <v>110</v>
      </c>
      <c r="C108" s="18">
        <v>1</v>
      </c>
      <c r="D108" s="19" t="s">
        <v>2</v>
      </c>
      <c r="E108" s="4">
        <v>0</v>
      </c>
      <c r="F108" s="21">
        <f>E108*C108</f>
        <v>0</v>
      </c>
      <c r="G108" s="5"/>
      <c r="H108" s="5"/>
      <c r="I108" s="5"/>
    </row>
    <row r="109" spans="1:9" x14ac:dyDescent="0.3">
      <c r="A109" s="23"/>
      <c r="B109" s="24" t="s">
        <v>122</v>
      </c>
      <c r="C109" s="32"/>
      <c r="D109" s="32"/>
      <c r="E109" s="11"/>
      <c r="F109" s="33"/>
      <c r="G109" s="9"/>
      <c r="H109" s="9"/>
      <c r="I109" s="9"/>
    </row>
    <row r="110" spans="1:9" ht="42" customHeight="1" x14ac:dyDescent="0.3">
      <c r="A110" s="16">
        <v>87</v>
      </c>
      <c r="B110" s="17" t="s">
        <v>103</v>
      </c>
      <c r="C110" s="18">
        <v>1</v>
      </c>
      <c r="D110" s="19" t="s">
        <v>2</v>
      </c>
      <c r="E110" s="4">
        <v>0</v>
      </c>
      <c r="F110" s="21">
        <f>E110*C110</f>
        <v>0</v>
      </c>
      <c r="G110" s="5"/>
      <c r="H110" s="5"/>
      <c r="I110" s="5"/>
    </row>
    <row r="111" spans="1:9" x14ac:dyDescent="0.3">
      <c r="A111" s="16">
        <v>88</v>
      </c>
      <c r="B111" s="17" t="s">
        <v>37</v>
      </c>
      <c r="C111" s="18">
        <v>2</v>
      </c>
      <c r="D111" s="19" t="s">
        <v>2</v>
      </c>
      <c r="E111" s="4">
        <v>0</v>
      </c>
      <c r="F111" s="21">
        <f>E111*C111</f>
        <v>0</v>
      </c>
      <c r="G111" s="5"/>
      <c r="H111" s="5"/>
      <c r="I111" s="5"/>
    </row>
    <row r="112" spans="1:9" x14ac:dyDescent="0.3">
      <c r="A112" s="16">
        <v>89</v>
      </c>
      <c r="B112" s="17" t="s">
        <v>110</v>
      </c>
      <c r="C112" s="18">
        <v>1</v>
      </c>
      <c r="D112" s="19" t="s">
        <v>2</v>
      </c>
      <c r="E112" s="4">
        <v>0</v>
      </c>
      <c r="F112" s="21">
        <f>E112*C112</f>
        <v>0</v>
      </c>
      <c r="G112" s="5"/>
      <c r="H112" s="5"/>
      <c r="I112" s="5"/>
    </row>
    <row r="113" spans="1:9" x14ac:dyDescent="0.3">
      <c r="A113" s="23"/>
      <c r="B113" s="24" t="s">
        <v>124</v>
      </c>
      <c r="C113" s="32"/>
      <c r="D113" s="32"/>
      <c r="E113" s="11"/>
      <c r="F113" s="33"/>
      <c r="G113" s="9"/>
      <c r="H113" s="9"/>
      <c r="I113" s="9"/>
    </row>
    <row r="114" spans="1:9" x14ac:dyDescent="0.3">
      <c r="A114" s="16">
        <v>90</v>
      </c>
      <c r="B114" s="17" t="s">
        <v>39</v>
      </c>
      <c r="C114" s="18">
        <v>1</v>
      </c>
      <c r="D114" s="19" t="s">
        <v>2</v>
      </c>
      <c r="E114" s="4">
        <v>0</v>
      </c>
      <c r="F114" s="21">
        <f>E114*C114</f>
        <v>0</v>
      </c>
      <c r="G114" s="5"/>
      <c r="H114" s="5"/>
      <c r="I114" s="5"/>
    </row>
    <row r="115" spans="1:9" x14ac:dyDescent="0.3">
      <c r="A115" s="16">
        <v>91</v>
      </c>
      <c r="B115" s="17" t="s">
        <v>40</v>
      </c>
      <c r="C115" s="18">
        <v>1</v>
      </c>
      <c r="D115" s="19" t="s">
        <v>2</v>
      </c>
      <c r="E115" s="4">
        <v>0</v>
      </c>
      <c r="F115" s="21">
        <f>E115*C115</f>
        <v>0</v>
      </c>
      <c r="G115" s="5"/>
      <c r="H115" s="5"/>
      <c r="I115" s="5"/>
    </row>
    <row r="116" spans="1:9" x14ac:dyDescent="0.3">
      <c r="A116" s="16">
        <v>92</v>
      </c>
      <c r="B116" s="17" t="s">
        <v>110</v>
      </c>
      <c r="C116" s="18">
        <v>1</v>
      </c>
      <c r="D116" s="19" t="s">
        <v>2</v>
      </c>
      <c r="E116" s="4">
        <v>0</v>
      </c>
      <c r="F116" s="21">
        <f>E116*C116</f>
        <v>0</v>
      </c>
      <c r="G116" s="5"/>
      <c r="H116" s="5"/>
      <c r="I116" s="5"/>
    </row>
    <row r="117" spans="1:9" x14ac:dyDescent="0.3">
      <c r="A117" s="23"/>
      <c r="B117" s="24" t="s">
        <v>42</v>
      </c>
      <c r="C117" s="32"/>
      <c r="D117" s="32"/>
      <c r="E117" s="11"/>
      <c r="F117" s="33"/>
      <c r="G117" s="9"/>
      <c r="H117" s="9"/>
      <c r="I117" s="9"/>
    </row>
    <row r="118" spans="1:9" x14ac:dyDescent="0.3">
      <c r="A118" s="16">
        <v>93</v>
      </c>
      <c r="B118" s="17" t="s">
        <v>41</v>
      </c>
      <c r="C118" s="18">
        <v>1</v>
      </c>
      <c r="D118" s="19" t="s">
        <v>2</v>
      </c>
      <c r="E118" s="4">
        <v>0</v>
      </c>
      <c r="F118" s="21">
        <f>E118*C118</f>
        <v>0</v>
      </c>
      <c r="G118" s="5"/>
      <c r="H118" s="5"/>
      <c r="I118" s="5"/>
    </row>
    <row r="119" spans="1:9" x14ac:dyDescent="0.3">
      <c r="A119" s="23"/>
      <c r="B119" s="24" t="s">
        <v>114</v>
      </c>
      <c r="C119" s="32"/>
      <c r="D119" s="32"/>
      <c r="E119" s="11"/>
      <c r="F119" s="33"/>
      <c r="G119" s="9"/>
      <c r="H119" s="9"/>
      <c r="I119" s="9"/>
    </row>
    <row r="120" spans="1:9" x14ac:dyDescent="0.3">
      <c r="A120" s="16">
        <v>94</v>
      </c>
      <c r="B120" s="17" t="s">
        <v>23</v>
      </c>
      <c r="C120" s="18">
        <v>1</v>
      </c>
      <c r="D120" s="19" t="s">
        <v>2</v>
      </c>
      <c r="E120" s="4">
        <v>0</v>
      </c>
      <c r="F120" s="21">
        <f t="shared" ref="F120:F135" si="5">E120*C120</f>
        <v>0</v>
      </c>
      <c r="G120" s="5"/>
      <c r="H120" s="5"/>
      <c r="I120" s="5"/>
    </row>
    <row r="121" spans="1:9" x14ac:dyDescent="0.3">
      <c r="A121" s="16">
        <v>95</v>
      </c>
      <c r="B121" s="17" t="s">
        <v>43</v>
      </c>
      <c r="C121" s="18">
        <v>1</v>
      </c>
      <c r="D121" s="19" t="s">
        <v>2</v>
      </c>
      <c r="E121" s="4">
        <v>0</v>
      </c>
      <c r="F121" s="21">
        <f t="shared" si="5"/>
        <v>0</v>
      </c>
      <c r="G121" s="5"/>
      <c r="H121" s="5"/>
      <c r="I121" s="5"/>
    </row>
    <row r="122" spans="1:9" x14ac:dyDescent="0.3">
      <c r="A122" s="16">
        <v>96</v>
      </c>
      <c r="B122" s="17" t="s">
        <v>21</v>
      </c>
      <c r="C122" s="18">
        <v>14</v>
      </c>
      <c r="D122" s="19" t="s">
        <v>2</v>
      </c>
      <c r="E122" s="4">
        <v>0</v>
      </c>
      <c r="F122" s="21">
        <f t="shared" si="5"/>
        <v>0</v>
      </c>
      <c r="G122" s="5"/>
      <c r="H122" s="5"/>
      <c r="I122" s="5"/>
    </row>
    <row r="123" spans="1:9" x14ac:dyDescent="0.3">
      <c r="A123" s="16">
        <v>97</v>
      </c>
      <c r="B123" s="17" t="s">
        <v>22</v>
      </c>
      <c r="C123" s="18">
        <v>8</v>
      </c>
      <c r="D123" s="19" t="s">
        <v>2</v>
      </c>
      <c r="E123" s="4">
        <v>0</v>
      </c>
      <c r="F123" s="21">
        <f t="shared" si="5"/>
        <v>0</v>
      </c>
      <c r="G123" s="5"/>
      <c r="H123" s="5"/>
      <c r="I123" s="5"/>
    </row>
    <row r="124" spans="1:9" ht="36" x14ac:dyDescent="0.3">
      <c r="A124" s="16">
        <v>98</v>
      </c>
      <c r="B124" s="17" t="s">
        <v>109</v>
      </c>
      <c r="C124" s="18">
        <v>2380</v>
      </c>
      <c r="D124" s="19" t="s">
        <v>1</v>
      </c>
      <c r="E124" s="4">
        <v>0</v>
      </c>
      <c r="F124" s="21">
        <f t="shared" si="5"/>
        <v>0</v>
      </c>
      <c r="G124" s="5"/>
      <c r="H124" s="5"/>
      <c r="I124" s="5"/>
    </row>
    <row r="125" spans="1:9" x14ac:dyDescent="0.3">
      <c r="A125" s="16">
        <v>99</v>
      </c>
      <c r="B125" s="17" t="s">
        <v>44</v>
      </c>
      <c r="C125" s="18">
        <v>1</v>
      </c>
      <c r="D125" s="19" t="s">
        <v>2</v>
      </c>
      <c r="E125" s="4">
        <v>0</v>
      </c>
      <c r="F125" s="21">
        <f t="shared" si="5"/>
        <v>0</v>
      </c>
      <c r="G125" s="5"/>
      <c r="H125" s="5"/>
      <c r="I125" s="5"/>
    </row>
    <row r="126" spans="1:9" x14ac:dyDescent="0.3">
      <c r="A126" s="16">
        <v>100</v>
      </c>
      <c r="B126" s="17" t="s">
        <v>6</v>
      </c>
      <c r="C126" s="18">
        <v>1</v>
      </c>
      <c r="D126" s="19" t="s">
        <v>2</v>
      </c>
      <c r="E126" s="4">
        <v>0</v>
      </c>
      <c r="F126" s="21">
        <f t="shared" si="5"/>
        <v>0</v>
      </c>
      <c r="G126" s="5"/>
      <c r="H126" s="5"/>
      <c r="I126" s="5"/>
    </row>
    <row r="127" spans="1:9" ht="36" x14ac:dyDescent="0.3">
      <c r="A127" s="16">
        <v>101</v>
      </c>
      <c r="B127" s="17" t="s">
        <v>95</v>
      </c>
      <c r="C127" s="18">
        <v>32</v>
      </c>
      <c r="D127" s="19" t="s">
        <v>1</v>
      </c>
      <c r="E127" s="4">
        <v>0</v>
      </c>
      <c r="F127" s="21">
        <f t="shared" si="5"/>
        <v>0</v>
      </c>
      <c r="G127" s="5"/>
      <c r="H127" s="5"/>
      <c r="I127" s="5"/>
    </row>
    <row r="128" spans="1:9" x14ac:dyDescent="0.3">
      <c r="A128" s="16">
        <v>102</v>
      </c>
      <c r="B128" s="17" t="s">
        <v>90</v>
      </c>
      <c r="C128" s="18">
        <v>500</v>
      </c>
      <c r="D128" s="19" t="s">
        <v>1</v>
      </c>
      <c r="E128" s="4">
        <v>0</v>
      </c>
      <c r="F128" s="21">
        <f t="shared" si="5"/>
        <v>0</v>
      </c>
      <c r="G128" s="5"/>
      <c r="H128" s="5"/>
      <c r="I128" s="5"/>
    </row>
    <row r="129" spans="1:9" ht="39" customHeight="1" x14ac:dyDescent="0.3">
      <c r="A129" s="16">
        <v>103</v>
      </c>
      <c r="B129" s="17" t="s">
        <v>91</v>
      </c>
      <c r="C129" s="18">
        <v>260</v>
      </c>
      <c r="D129" s="19" t="s">
        <v>0</v>
      </c>
      <c r="E129" s="4">
        <v>0</v>
      </c>
      <c r="F129" s="21">
        <f t="shared" si="5"/>
        <v>0</v>
      </c>
      <c r="G129" s="5"/>
      <c r="H129" s="5"/>
      <c r="I129" s="5"/>
    </row>
    <row r="130" spans="1:9" x14ac:dyDescent="0.3">
      <c r="A130" s="16">
        <v>104</v>
      </c>
      <c r="B130" s="17" t="s">
        <v>92</v>
      </c>
      <c r="C130" s="18">
        <v>1100</v>
      </c>
      <c r="D130" s="19" t="s">
        <v>1</v>
      </c>
      <c r="E130" s="4">
        <v>0</v>
      </c>
      <c r="F130" s="21">
        <f t="shared" si="5"/>
        <v>0</v>
      </c>
      <c r="G130" s="5"/>
      <c r="H130" s="5"/>
      <c r="I130" s="5"/>
    </row>
    <row r="131" spans="1:9" x14ac:dyDescent="0.3">
      <c r="A131" s="16">
        <v>105</v>
      </c>
      <c r="B131" s="17" t="s">
        <v>106</v>
      </c>
      <c r="C131" s="18">
        <v>710</v>
      </c>
      <c r="D131" s="19" t="s">
        <v>1</v>
      </c>
      <c r="E131" s="4">
        <v>0</v>
      </c>
      <c r="F131" s="21">
        <f t="shared" si="5"/>
        <v>0</v>
      </c>
      <c r="G131" s="5"/>
      <c r="H131" s="5"/>
      <c r="I131" s="5"/>
    </row>
    <row r="132" spans="1:9" x14ac:dyDescent="0.3">
      <c r="A132" s="16">
        <v>106</v>
      </c>
      <c r="B132" s="17" t="s">
        <v>16</v>
      </c>
      <c r="C132" s="18">
        <v>1</v>
      </c>
      <c r="D132" s="19" t="s">
        <v>2</v>
      </c>
      <c r="E132" s="4">
        <v>0</v>
      </c>
      <c r="F132" s="21">
        <f t="shared" si="5"/>
        <v>0</v>
      </c>
      <c r="G132" s="5"/>
      <c r="H132" s="5"/>
      <c r="I132" s="5"/>
    </row>
    <row r="133" spans="1:9" x14ac:dyDescent="0.3">
      <c r="A133" s="16">
        <v>107</v>
      </c>
      <c r="B133" s="17" t="s">
        <v>105</v>
      </c>
      <c r="C133" s="18">
        <v>32</v>
      </c>
      <c r="D133" s="19" t="s">
        <v>1</v>
      </c>
      <c r="E133" s="4">
        <v>0</v>
      </c>
      <c r="F133" s="21">
        <f t="shared" si="5"/>
        <v>0</v>
      </c>
      <c r="G133" s="5"/>
      <c r="H133" s="5"/>
      <c r="I133" s="5"/>
    </row>
    <row r="134" spans="1:9" ht="36" x14ac:dyDescent="0.3">
      <c r="A134" s="16">
        <v>108</v>
      </c>
      <c r="B134" s="17" t="s">
        <v>104</v>
      </c>
      <c r="C134" s="18">
        <v>6</v>
      </c>
      <c r="D134" s="19" t="s">
        <v>2</v>
      </c>
      <c r="E134" s="4">
        <v>0</v>
      </c>
      <c r="F134" s="21">
        <f t="shared" si="5"/>
        <v>0</v>
      </c>
      <c r="G134" s="5"/>
      <c r="H134" s="5"/>
      <c r="I134" s="5"/>
    </row>
    <row r="135" spans="1:9" x14ac:dyDescent="0.3">
      <c r="A135" s="16">
        <v>109</v>
      </c>
      <c r="B135" s="17" t="s">
        <v>110</v>
      </c>
      <c r="C135" s="18">
        <v>1</v>
      </c>
      <c r="D135" s="19" t="s">
        <v>2</v>
      </c>
      <c r="E135" s="4">
        <v>0</v>
      </c>
      <c r="F135" s="21">
        <f t="shared" si="5"/>
        <v>0</v>
      </c>
      <c r="G135" s="5"/>
      <c r="H135" s="5"/>
      <c r="I135" s="5"/>
    </row>
    <row r="136" spans="1:9" x14ac:dyDescent="0.3">
      <c r="A136" s="23"/>
      <c r="B136" s="24" t="s">
        <v>115</v>
      </c>
      <c r="C136" s="32"/>
      <c r="D136" s="32"/>
      <c r="E136" s="11"/>
      <c r="F136" s="33"/>
      <c r="G136" s="9"/>
      <c r="H136" s="9"/>
      <c r="I136" s="9"/>
    </row>
    <row r="137" spans="1:9" x14ac:dyDescent="0.3">
      <c r="A137" s="16">
        <v>110</v>
      </c>
      <c r="B137" s="17" t="s">
        <v>45</v>
      </c>
      <c r="C137" s="18">
        <v>80</v>
      </c>
      <c r="D137" s="19" t="s">
        <v>0</v>
      </c>
      <c r="E137" s="4">
        <v>0</v>
      </c>
      <c r="F137" s="21">
        <f t="shared" ref="F137:F144" si="6">E137*C137</f>
        <v>0</v>
      </c>
      <c r="G137" s="5"/>
      <c r="H137" s="5"/>
      <c r="I137" s="5"/>
    </row>
    <row r="138" spans="1:9" x14ac:dyDescent="0.3">
      <c r="A138" s="16">
        <v>111</v>
      </c>
      <c r="B138" s="17" t="s">
        <v>96</v>
      </c>
      <c r="C138" s="18">
        <v>1</v>
      </c>
      <c r="D138" s="19" t="s">
        <v>2</v>
      </c>
      <c r="E138" s="4">
        <v>0</v>
      </c>
      <c r="F138" s="21">
        <f t="shared" si="6"/>
        <v>0</v>
      </c>
      <c r="G138" s="5"/>
      <c r="H138" s="5"/>
      <c r="I138" s="5"/>
    </row>
    <row r="139" spans="1:9" ht="36" x14ac:dyDescent="0.3">
      <c r="A139" s="16">
        <v>112</v>
      </c>
      <c r="B139" s="17" t="s">
        <v>107</v>
      </c>
      <c r="C139" s="18">
        <v>170</v>
      </c>
      <c r="D139" s="19" t="s">
        <v>0</v>
      </c>
      <c r="E139" s="4">
        <v>0</v>
      </c>
      <c r="F139" s="21">
        <f t="shared" si="6"/>
        <v>0</v>
      </c>
      <c r="G139" s="5"/>
      <c r="H139" s="5"/>
      <c r="I139" s="5"/>
    </row>
    <row r="140" spans="1:9" x14ac:dyDescent="0.3">
      <c r="A140" s="16">
        <v>113</v>
      </c>
      <c r="B140" s="17" t="s">
        <v>97</v>
      </c>
      <c r="C140" s="18">
        <v>100</v>
      </c>
      <c r="D140" s="19" t="s">
        <v>0</v>
      </c>
      <c r="E140" s="4">
        <v>0</v>
      </c>
      <c r="F140" s="21">
        <f t="shared" si="6"/>
        <v>0</v>
      </c>
      <c r="G140" s="5"/>
      <c r="H140" s="5"/>
      <c r="I140" s="5"/>
    </row>
    <row r="141" spans="1:9" ht="36" x14ac:dyDescent="0.3">
      <c r="A141" s="16">
        <v>114</v>
      </c>
      <c r="B141" s="17" t="s">
        <v>98</v>
      </c>
      <c r="C141" s="18">
        <v>18</v>
      </c>
      <c r="D141" s="19" t="s">
        <v>0</v>
      </c>
      <c r="E141" s="4">
        <v>0</v>
      </c>
      <c r="F141" s="21">
        <f t="shared" si="6"/>
        <v>0</v>
      </c>
      <c r="G141" s="5"/>
      <c r="H141" s="5"/>
      <c r="I141" s="5"/>
    </row>
    <row r="142" spans="1:9" x14ac:dyDescent="0.3">
      <c r="A142" s="16">
        <v>115</v>
      </c>
      <c r="B142" s="17" t="s">
        <v>99</v>
      </c>
      <c r="C142" s="18">
        <v>8</v>
      </c>
      <c r="D142" s="19" t="s">
        <v>2</v>
      </c>
      <c r="E142" s="4">
        <v>0</v>
      </c>
      <c r="F142" s="21">
        <f t="shared" si="6"/>
        <v>0</v>
      </c>
      <c r="G142" s="5"/>
      <c r="H142" s="5"/>
      <c r="I142" s="5"/>
    </row>
    <row r="143" spans="1:9" ht="36" x14ac:dyDescent="0.3">
      <c r="A143" s="16">
        <v>116</v>
      </c>
      <c r="B143" s="17" t="s">
        <v>108</v>
      </c>
      <c r="C143" s="18">
        <v>110</v>
      </c>
      <c r="D143" s="19" t="s">
        <v>0</v>
      </c>
      <c r="E143" s="4">
        <v>0</v>
      </c>
      <c r="F143" s="21">
        <f t="shared" si="6"/>
        <v>0</v>
      </c>
      <c r="G143" s="5"/>
      <c r="H143" s="5"/>
      <c r="I143" s="5"/>
    </row>
    <row r="144" spans="1:9" x14ac:dyDescent="0.3">
      <c r="A144" s="16">
        <v>117</v>
      </c>
      <c r="B144" s="17" t="s">
        <v>31</v>
      </c>
      <c r="C144" s="18">
        <f>320-58</f>
        <v>262</v>
      </c>
      <c r="D144" s="19" t="s">
        <v>1</v>
      </c>
      <c r="E144" s="4">
        <v>0</v>
      </c>
      <c r="F144" s="21">
        <f t="shared" si="6"/>
        <v>0</v>
      </c>
      <c r="G144" s="5"/>
      <c r="H144" s="5"/>
      <c r="I144" s="5"/>
    </row>
    <row r="145" spans="1:9" x14ac:dyDescent="0.3">
      <c r="A145" s="23"/>
      <c r="B145" s="24" t="s">
        <v>4</v>
      </c>
      <c r="C145" s="32"/>
      <c r="D145" s="32"/>
      <c r="E145" s="11"/>
      <c r="F145" s="33"/>
      <c r="G145" s="9"/>
      <c r="H145" s="9"/>
      <c r="I145" s="9"/>
    </row>
    <row r="146" spans="1:9" x14ac:dyDescent="0.3">
      <c r="A146" s="16">
        <v>118</v>
      </c>
      <c r="B146" s="17" t="s">
        <v>46</v>
      </c>
      <c r="C146" s="18">
        <v>9</v>
      </c>
      <c r="D146" s="19" t="s">
        <v>2</v>
      </c>
      <c r="E146" s="4">
        <v>0</v>
      </c>
      <c r="F146" s="21">
        <f>E146*C146</f>
        <v>0</v>
      </c>
      <c r="G146" s="5"/>
      <c r="H146" s="5"/>
      <c r="I146" s="5"/>
    </row>
    <row r="147" spans="1:9" x14ac:dyDescent="0.3">
      <c r="A147" s="16">
        <v>119</v>
      </c>
      <c r="B147" s="17" t="s">
        <v>75</v>
      </c>
      <c r="C147" s="18">
        <v>4</v>
      </c>
      <c r="D147" s="19" t="s">
        <v>2</v>
      </c>
      <c r="E147" s="4">
        <v>0</v>
      </c>
      <c r="F147" s="21">
        <f>E147*C147</f>
        <v>0</v>
      </c>
      <c r="G147" s="5"/>
      <c r="H147" s="5"/>
      <c r="I147" s="5"/>
    </row>
    <row r="148" spans="1:9" x14ac:dyDescent="0.3">
      <c r="A148" s="16">
        <v>120</v>
      </c>
      <c r="B148" s="17" t="s">
        <v>93</v>
      </c>
      <c r="C148" s="18">
        <v>1040</v>
      </c>
      <c r="D148" s="19" t="s">
        <v>0</v>
      </c>
      <c r="E148" s="4">
        <v>0</v>
      </c>
      <c r="F148" s="21">
        <f>E148*C148</f>
        <v>0</v>
      </c>
      <c r="G148" s="5"/>
      <c r="H148" s="5"/>
      <c r="I148" s="5"/>
    </row>
    <row r="149" spans="1:9" ht="36" x14ac:dyDescent="0.3">
      <c r="A149" s="16">
        <v>121</v>
      </c>
      <c r="B149" s="17" t="s">
        <v>94</v>
      </c>
      <c r="C149" s="18">
        <v>70</v>
      </c>
      <c r="D149" s="19" t="s">
        <v>0</v>
      </c>
      <c r="E149" s="4">
        <v>0</v>
      </c>
      <c r="F149" s="21">
        <f>E149*C149</f>
        <v>0</v>
      </c>
      <c r="G149" s="5"/>
      <c r="H149" s="5"/>
      <c r="I149" s="5"/>
    </row>
    <row r="150" spans="1:9" x14ac:dyDescent="0.3">
      <c r="A150" s="23"/>
      <c r="B150" s="24" t="s">
        <v>118</v>
      </c>
      <c r="C150" s="32"/>
      <c r="D150" s="32"/>
      <c r="E150" s="11"/>
      <c r="F150" s="33"/>
      <c r="G150" s="9"/>
      <c r="H150" s="9"/>
      <c r="I150" s="9"/>
    </row>
    <row r="151" spans="1:9" x14ac:dyDescent="0.3">
      <c r="A151" s="16">
        <v>122</v>
      </c>
      <c r="B151" s="17" t="s">
        <v>47</v>
      </c>
      <c r="C151" s="18">
        <v>5</v>
      </c>
      <c r="D151" s="19" t="s">
        <v>2</v>
      </c>
      <c r="E151" s="4">
        <v>0</v>
      </c>
      <c r="F151" s="21">
        <f>E151*C151</f>
        <v>0</v>
      </c>
      <c r="G151" s="5"/>
      <c r="H151" s="5"/>
      <c r="I151" s="5"/>
    </row>
    <row r="152" spans="1:9" x14ac:dyDescent="0.3">
      <c r="A152" s="16">
        <v>123</v>
      </c>
      <c r="B152" s="17" t="s">
        <v>17</v>
      </c>
      <c r="C152" s="18">
        <f>MROUND(864,5)</f>
        <v>865</v>
      </c>
      <c r="D152" s="19" t="s">
        <v>1</v>
      </c>
      <c r="E152" s="4">
        <v>0</v>
      </c>
      <c r="F152" s="21">
        <f>E152*C152</f>
        <v>0</v>
      </c>
      <c r="G152" s="5"/>
      <c r="H152" s="5"/>
      <c r="I152" s="5"/>
    </row>
    <row r="153" spans="1:9" x14ac:dyDescent="0.3">
      <c r="A153" s="16">
        <v>124</v>
      </c>
      <c r="B153" s="17" t="s">
        <v>110</v>
      </c>
      <c r="C153" s="18">
        <v>1</v>
      </c>
      <c r="D153" s="19" t="s">
        <v>2</v>
      </c>
      <c r="E153" s="4">
        <v>0</v>
      </c>
      <c r="F153" s="21">
        <f>E153*C153</f>
        <v>0</v>
      </c>
      <c r="G153" s="5"/>
      <c r="H153" s="5"/>
      <c r="I153" s="5"/>
    </row>
    <row r="154" spans="1:9" x14ac:dyDescent="0.3">
      <c r="A154" s="23"/>
      <c r="B154" s="24" t="s">
        <v>117</v>
      </c>
      <c r="C154" s="32"/>
      <c r="D154" s="32"/>
      <c r="E154" s="11"/>
      <c r="F154" s="33"/>
      <c r="G154" s="9"/>
      <c r="H154" s="9"/>
      <c r="I154" s="9"/>
    </row>
    <row r="155" spans="1:9" x14ac:dyDescent="0.3">
      <c r="A155" s="16">
        <v>125</v>
      </c>
      <c r="B155" s="17" t="s">
        <v>20</v>
      </c>
      <c r="C155" s="18">
        <v>1</v>
      </c>
      <c r="D155" s="19" t="s">
        <v>2</v>
      </c>
      <c r="E155" s="4">
        <v>0</v>
      </c>
      <c r="F155" s="21">
        <f>E155*C155</f>
        <v>0</v>
      </c>
      <c r="G155" s="5"/>
      <c r="H155" s="5"/>
      <c r="I155" s="5"/>
    </row>
    <row r="156" spans="1:9" x14ac:dyDescent="0.3">
      <c r="A156" s="23"/>
      <c r="B156" s="24" t="s">
        <v>120</v>
      </c>
      <c r="C156" s="32"/>
      <c r="D156" s="32"/>
      <c r="E156" s="11"/>
      <c r="F156" s="33"/>
      <c r="G156" s="9"/>
      <c r="H156" s="9"/>
      <c r="I156" s="9"/>
    </row>
    <row r="157" spans="1:9" x14ac:dyDescent="0.3">
      <c r="A157" s="16">
        <v>126</v>
      </c>
      <c r="B157" s="17" t="s">
        <v>48</v>
      </c>
      <c r="C157" s="18">
        <v>115</v>
      </c>
      <c r="D157" s="19" t="s">
        <v>1</v>
      </c>
      <c r="E157" s="4">
        <v>0</v>
      </c>
      <c r="F157" s="21">
        <f t="shared" ref="F157:F165" si="7">E157*C157</f>
        <v>0</v>
      </c>
      <c r="G157" s="5"/>
      <c r="H157" s="5"/>
      <c r="I157" s="5"/>
    </row>
    <row r="158" spans="1:9" x14ac:dyDescent="0.3">
      <c r="A158" s="16">
        <v>127</v>
      </c>
      <c r="B158" s="17" t="s">
        <v>49</v>
      </c>
      <c r="C158" s="18">
        <v>1</v>
      </c>
      <c r="D158" s="19" t="s">
        <v>2</v>
      </c>
      <c r="E158" s="4">
        <v>0</v>
      </c>
      <c r="F158" s="21">
        <f t="shared" si="7"/>
        <v>0</v>
      </c>
      <c r="G158" s="5"/>
      <c r="H158" s="5"/>
      <c r="I158" s="5"/>
    </row>
    <row r="159" spans="1:9" x14ac:dyDescent="0.3">
      <c r="A159" s="16">
        <v>128</v>
      </c>
      <c r="B159" s="17" t="s">
        <v>50</v>
      </c>
      <c r="C159" s="18">
        <v>1</v>
      </c>
      <c r="D159" s="19" t="s">
        <v>2</v>
      </c>
      <c r="E159" s="4">
        <v>0</v>
      </c>
      <c r="F159" s="21">
        <f t="shared" si="7"/>
        <v>0</v>
      </c>
      <c r="G159" s="5"/>
      <c r="H159" s="5"/>
      <c r="I159" s="5"/>
    </row>
    <row r="160" spans="1:9" x14ac:dyDescent="0.3">
      <c r="A160" s="16">
        <v>129</v>
      </c>
      <c r="B160" s="17" t="s">
        <v>51</v>
      </c>
      <c r="C160" s="18">
        <v>2</v>
      </c>
      <c r="D160" s="19" t="s">
        <v>2</v>
      </c>
      <c r="E160" s="4">
        <v>0</v>
      </c>
      <c r="F160" s="21">
        <f t="shared" si="7"/>
        <v>0</v>
      </c>
      <c r="G160" s="5"/>
      <c r="H160" s="5"/>
      <c r="I160" s="5"/>
    </row>
    <row r="161" spans="1:9" x14ac:dyDescent="0.3">
      <c r="A161" s="16">
        <v>130</v>
      </c>
      <c r="B161" s="17" t="s">
        <v>52</v>
      </c>
      <c r="C161" s="18">
        <v>1</v>
      </c>
      <c r="D161" s="19" t="s">
        <v>2</v>
      </c>
      <c r="E161" s="4">
        <v>0</v>
      </c>
      <c r="F161" s="21">
        <f t="shared" si="7"/>
        <v>0</v>
      </c>
      <c r="G161" s="5"/>
      <c r="H161" s="5"/>
      <c r="I161" s="5"/>
    </row>
    <row r="162" spans="1:9" x14ac:dyDescent="0.3">
      <c r="A162" s="16">
        <v>131</v>
      </c>
      <c r="B162" s="17" t="s">
        <v>53</v>
      </c>
      <c r="C162" s="18">
        <v>1</v>
      </c>
      <c r="D162" s="19" t="s">
        <v>2</v>
      </c>
      <c r="E162" s="4">
        <v>0</v>
      </c>
      <c r="F162" s="21">
        <f t="shared" si="7"/>
        <v>0</v>
      </c>
      <c r="G162" s="5"/>
      <c r="H162" s="5"/>
      <c r="I162" s="5"/>
    </row>
    <row r="163" spans="1:9" x14ac:dyDescent="0.3">
      <c r="A163" s="16">
        <v>132</v>
      </c>
      <c r="B163" s="17" t="s">
        <v>54</v>
      </c>
      <c r="C163" s="18">
        <v>1</v>
      </c>
      <c r="D163" s="19" t="s">
        <v>2</v>
      </c>
      <c r="E163" s="4">
        <v>0</v>
      </c>
      <c r="F163" s="21">
        <f t="shared" si="7"/>
        <v>0</v>
      </c>
      <c r="G163" s="5"/>
      <c r="H163" s="5"/>
      <c r="I163" s="5"/>
    </row>
    <row r="164" spans="1:9" x14ac:dyDescent="0.3">
      <c r="A164" s="16">
        <v>133</v>
      </c>
      <c r="B164" s="17" t="s">
        <v>55</v>
      </c>
      <c r="C164" s="18">
        <v>1</v>
      </c>
      <c r="D164" s="19" t="s">
        <v>2</v>
      </c>
      <c r="E164" s="4">
        <v>0</v>
      </c>
      <c r="F164" s="21">
        <f t="shared" si="7"/>
        <v>0</v>
      </c>
      <c r="G164" s="5"/>
      <c r="H164" s="5"/>
      <c r="I164" s="5"/>
    </row>
    <row r="165" spans="1:9" x14ac:dyDescent="0.3">
      <c r="A165" s="16">
        <v>134</v>
      </c>
      <c r="B165" s="17" t="s">
        <v>57</v>
      </c>
      <c r="C165" s="18">
        <v>525</v>
      </c>
      <c r="D165" s="19" t="s">
        <v>1</v>
      </c>
      <c r="E165" s="4">
        <v>0</v>
      </c>
      <c r="F165" s="21">
        <f t="shared" si="7"/>
        <v>0</v>
      </c>
      <c r="G165" s="5"/>
      <c r="H165" s="5"/>
      <c r="I165" s="5"/>
    </row>
    <row r="166" spans="1:9" x14ac:dyDescent="0.3">
      <c r="A166" s="16">
        <v>135</v>
      </c>
      <c r="B166" s="17" t="s">
        <v>175</v>
      </c>
      <c r="C166" s="18">
        <v>1</v>
      </c>
      <c r="D166" s="19" t="s">
        <v>2</v>
      </c>
      <c r="E166" s="4">
        <v>0</v>
      </c>
      <c r="F166" s="21">
        <f t="shared" ref="F166" si="8">E166*C166</f>
        <v>0</v>
      </c>
      <c r="G166" s="5"/>
      <c r="H166" s="5"/>
      <c r="I166" s="5"/>
    </row>
    <row r="167" spans="1:9" x14ac:dyDescent="0.3">
      <c r="A167" s="23"/>
      <c r="B167" s="24" t="s">
        <v>121</v>
      </c>
      <c r="C167" s="32"/>
      <c r="D167" s="32"/>
      <c r="E167" s="11"/>
      <c r="F167" s="33"/>
      <c r="G167" s="9"/>
      <c r="H167" s="9"/>
      <c r="I167" s="9"/>
    </row>
    <row r="168" spans="1:9" x14ac:dyDescent="0.3">
      <c r="A168" s="16">
        <v>136</v>
      </c>
      <c r="B168" s="17" t="s">
        <v>48</v>
      </c>
      <c r="C168" s="18">
        <v>115</v>
      </c>
      <c r="D168" s="19" t="s">
        <v>1</v>
      </c>
      <c r="E168" s="4">
        <v>0</v>
      </c>
      <c r="F168" s="21">
        <f t="shared" ref="F168:F175" si="9">E168*C168</f>
        <v>0</v>
      </c>
      <c r="G168" s="5"/>
      <c r="H168" s="5"/>
      <c r="I168" s="5"/>
    </row>
    <row r="169" spans="1:9" x14ac:dyDescent="0.3">
      <c r="A169" s="16">
        <v>137</v>
      </c>
      <c r="B169" s="17" t="s">
        <v>49</v>
      </c>
      <c r="C169" s="18">
        <v>1</v>
      </c>
      <c r="D169" s="19" t="s">
        <v>2</v>
      </c>
      <c r="E169" s="4">
        <v>0</v>
      </c>
      <c r="F169" s="21">
        <f t="shared" si="9"/>
        <v>0</v>
      </c>
      <c r="G169" s="5"/>
      <c r="H169" s="5"/>
      <c r="I169" s="5"/>
    </row>
    <row r="170" spans="1:9" x14ac:dyDescent="0.3">
      <c r="A170" s="16">
        <v>138</v>
      </c>
      <c r="B170" s="17" t="s">
        <v>50</v>
      </c>
      <c r="C170" s="18">
        <v>1</v>
      </c>
      <c r="D170" s="19" t="s">
        <v>2</v>
      </c>
      <c r="E170" s="4">
        <v>0</v>
      </c>
      <c r="F170" s="21">
        <f t="shared" si="9"/>
        <v>0</v>
      </c>
      <c r="G170" s="5"/>
      <c r="H170" s="5"/>
      <c r="I170" s="5"/>
    </row>
    <row r="171" spans="1:9" x14ac:dyDescent="0.3">
      <c r="A171" s="16">
        <v>139</v>
      </c>
      <c r="B171" s="17" t="s">
        <v>51</v>
      </c>
      <c r="C171" s="18">
        <v>2</v>
      </c>
      <c r="D171" s="19" t="s">
        <v>2</v>
      </c>
      <c r="E171" s="4">
        <v>0</v>
      </c>
      <c r="F171" s="21">
        <f t="shared" si="9"/>
        <v>0</v>
      </c>
      <c r="G171" s="5"/>
      <c r="H171" s="5"/>
      <c r="I171" s="5"/>
    </row>
    <row r="172" spans="1:9" x14ac:dyDescent="0.3">
      <c r="A172" s="16">
        <v>140</v>
      </c>
      <c r="B172" s="17" t="s">
        <v>52</v>
      </c>
      <c r="C172" s="18">
        <v>1</v>
      </c>
      <c r="D172" s="19" t="s">
        <v>2</v>
      </c>
      <c r="E172" s="4">
        <v>0</v>
      </c>
      <c r="F172" s="21">
        <f t="shared" si="9"/>
        <v>0</v>
      </c>
      <c r="G172" s="5"/>
      <c r="H172" s="5"/>
      <c r="I172" s="5"/>
    </row>
    <row r="173" spans="1:9" x14ac:dyDescent="0.3">
      <c r="A173" s="16">
        <v>141</v>
      </c>
      <c r="B173" s="17" t="s">
        <v>53</v>
      </c>
      <c r="C173" s="18">
        <v>1</v>
      </c>
      <c r="D173" s="19" t="s">
        <v>2</v>
      </c>
      <c r="E173" s="4">
        <v>0</v>
      </c>
      <c r="F173" s="21">
        <f t="shared" si="9"/>
        <v>0</v>
      </c>
      <c r="G173" s="5"/>
      <c r="H173" s="5"/>
      <c r="I173" s="5"/>
    </row>
    <row r="174" spans="1:9" x14ac:dyDescent="0.3">
      <c r="A174" s="16">
        <v>142</v>
      </c>
      <c r="B174" s="17" t="s">
        <v>54</v>
      </c>
      <c r="C174" s="18">
        <v>1</v>
      </c>
      <c r="D174" s="19" t="s">
        <v>2</v>
      </c>
      <c r="E174" s="4">
        <v>0</v>
      </c>
      <c r="F174" s="21">
        <f t="shared" si="9"/>
        <v>0</v>
      </c>
      <c r="G174" s="5"/>
      <c r="H174" s="5"/>
      <c r="I174" s="5"/>
    </row>
    <row r="175" spans="1:9" x14ac:dyDescent="0.3">
      <c r="A175" s="16">
        <v>143</v>
      </c>
      <c r="B175" s="17" t="s">
        <v>57</v>
      </c>
      <c r="C175" s="18">
        <v>525</v>
      </c>
      <c r="D175" s="19" t="s">
        <v>1</v>
      </c>
      <c r="E175" s="4">
        <v>0</v>
      </c>
      <c r="F175" s="21">
        <f t="shared" si="9"/>
        <v>0</v>
      </c>
      <c r="G175" s="5"/>
      <c r="H175" s="5"/>
      <c r="I175" s="5"/>
    </row>
    <row r="176" spans="1:9" x14ac:dyDescent="0.3">
      <c r="A176" s="16">
        <v>144</v>
      </c>
      <c r="B176" s="17" t="s">
        <v>175</v>
      </c>
      <c r="C176" s="18">
        <v>2</v>
      </c>
      <c r="D176" s="19" t="s">
        <v>2</v>
      </c>
      <c r="E176" s="4">
        <v>0</v>
      </c>
      <c r="F176" s="21">
        <f t="shared" ref="F176" si="10">E176*C176</f>
        <v>0</v>
      </c>
      <c r="G176" s="5"/>
      <c r="H176" s="5"/>
      <c r="I176" s="5"/>
    </row>
    <row r="177" spans="1:9" x14ac:dyDescent="0.3">
      <c r="A177" s="23"/>
      <c r="B177" s="24" t="s">
        <v>125</v>
      </c>
      <c r="C177" s="32"/>
      <c r="D177" s="32"/>
      <c r="E177" s="11"/>
      <c r="F177" s="33"/>
      <c r="G177" s="9"/>
      <c r="H177" s="9"/>
      <c r="I177" s="9"/>
    </row>
    <row r="178" spans="1:9" x14ac:dyDescent="0.3">
      <c r="A178" s="16">
        <v>145</v>
      </c>
      <c r="B178" s="17" t="s">
        <v>41</v>
      </c>
      <c r="C178" s="18">
        <v>1</v>
      </c>
      <c r="D178" s="19" t="s">
        <v>2</v>
      </c>
      <c r="E178" s="4">
        <v>0</v>
      </c>
      <c r="F178" s="21">
        <f>E178*C178</f>
        <v>0</v>
      </c>
      <c r="G178" s="5"/>
      <c r="H178" s="5"/>
      <c r="I178" s="5"/>
    </row>
    <row r="179" spans="1:9" x14ac:dyDescent="0.3">
      <c r="A179" s="16">
        <v>146</v>
      </c>
      <c r="B179" s="17" t="s">
        <v>58</v>
      </c>
      <c r="C179" s="18">
        <v>2</v>
      </c>
      <c r="D179" s="19" t="s">
        <v>2</v>
      </c>
      <c r="E179" s="4">
        <v>0</v>
      </c>
      <c r="F179" s="21">
        <f>E179*C179</f>
        <v>0</v>
      </c>
      <c r="G179" s="5"/>
      <c r="H179" s="5"/>
      <c r="I179" s="5"/>
    </row>
    <row r="180" spans="1:9" x14ac:dyDescent="0.3">
      <c r="A180" s="16">
        <v>147</v>
      </c>
      <c r="B180" s="17" t="s">
        <v>59</v>
      </c>
      <c r="C180" s="18">
        <v>435</v>
      </c>
      <c r="D180" s="19" t="s">
        <v>1</v>
      </c>
      <c r="E180" s="4">
        <v>0</v>
      </c>
      <c r="F180" s="21">
        <f>E180*C180</f>
        <v>0</v>
      </c>
      <c r="G180" s="5"/>
      <c r="H180" s="5"/>
      <c r="I180" s="5"/>
    </row>
    <row r="181" spans="1:9" x14ac:dyDescent="0.3">
      <c r="A181" s="16">
        <v>148</v>
      </c>
      <c r="B181" s="17" t="s">
        <v>90</v>
      </c>
      <c r="C181" s="18">
        <v>760</v>
      </c>
      <c r="D181" s="19" t="s">
        <v>1</v>
      </c>
      <c r="E181" s="4">
        <v>0</v>
      </c>
      <c r="F181" s="21">
        <f>E181*C181</f>
        <v>0</v>
      </c>
      <c r="G181" s="5"/>
      <c r="H181" s="5"/>
      <c r="I181" s="5"/>
    </row>
    <row r="182" spans="1:9" x14ac:dyDescent="0.3">
      <c r="A182" s="23"/>
      <c r="B182" s="24" t="s">
        <v>126</v>
      </c>
      <c r="C182" s="32"/>
      <c r="D182" s="32"/>
      <c r="E182" s="11"/>
      <c r="F182" s="33"/>
      <c r="G182" s="9"/>
      <c r="H182" s="9"/>
      <c r="I182" s="9"/>
    </row>
    <row r="183" spans="1:9" x14ac:dyDescent="0.3">
      <c r="A183" s="16">
        <v>149</v>
      </c>
      <c r="B183" s="17" t="s">
        <v>61</v>
      </c>
      <c r="C183" s="18">
        <v>16</v>
      </c>
      <c r="D183" s="19" t="s">
        <v>2</v>
      </c>
      <c r="E183" s="4">
        <v>0</v>
      </c>
      <c r="F183" s="21">
        <f>E183*C183</f>
        <v>0</v>
      </c>
      <c r="G183" s="5"/>
      <c r="H183" s="5"/>
      <c r="I183" s="5"/>
    </row>
    <row r="184" spans="1:9" x14ac:dyDescent="0.3">
      <c r="A184" s="16">
        <v>150</v>
      </c>
      <c r="B184" s="17" t="s">
        <v>20</v>
      </c>
      <c r="C184" s="18">
        <v>12</v>
      </c>
      <c r="D184" s="19" t="s">
        <v>2</v>
      </c>
      <c r="E184" s="4">
        <v>0</v>
      </c>
      <c r="F184" s="21">
        <f>E184*C184</f>
        <v>0</v>
      </c>
      <c r="G184" s="5"/>
      <c r="H184" s="6"/>
      <c r="I184" s="5"/>
    </row>
    <row r="185" spans="1:9" x14ac:dyDescent="0.3">
      <c r="A185" s="23"/>
      <c r="B185" s="24" t="s">
        <v>174</v>
      </c>
      <c r="C185" s="32"/>
      <c r="D185" s="32"/>
      <c r="E185" s="11"/>
      <c r="F185" s="33"/>
      <c r="G185" s="9"/>
      <c r="H185" s="9"/>
      <c r="I185" s="9"/>
    </row>
    <row r="186" spans="1:9" x14ac:dyDescent="0.3">
      <c r="A186" s="16">
        <v>151</v>
      </c>
      <c r="B186" s="17" t="s">
        <v>52</v>
      </c>
      <c r="C186" s="18">
        <v>1</v>
      </c>
      <c r="D186" s="19" t="s">
        <v>2</v>
      </c>
      <c r="E186" s="4">
        <v>0</v>
      </c>
      <c r="F186" s="21">
        <f>E186*C186</f>
        <v>0</v>
      </c>
      <c r="G186" s="5"/>
      <c r="H186" s="5"/>
      <c r="I186" s="5"/>
    </row>
    <row r="187" spans="1:9" x14ac:dyDescent="0.3">
      <c r="A187" s="16">
        <v>152</v>
      </c>
      <c r="B187" s="17" t="s">
        <v>62</v>
      </c>
      <c r="C187" s="18">
        <v>3</v>
      </c>
      <c r="D187" s="19" t="s">
        <v>2</v>
      </c>
      <c r="E187" s="4">
        <v>0</v>
      </c>
      <c r="F187" s="21">
        <f>E187*C187</f>
        <v>0</v>
      </c>
      <c r="G187" s="5"/>
      <c r="H187" s="5"/>
      <c r="I187" s="5"/>
    </row>
    <row r="188" spans="1:9" x14ac:dyDescent="0.3">
      <c r="A188" s="16">
        <v>153</v>
      </c>
      <c r="B188" s="17" t="s">
        <v>58</v>
      </c>
      <c r="C188" s="18">
        <v>2</v>
      </c>
      <c r="D188" s="19" t="s">
        <v>2</v>
      </c>
      <c r="E188" s="4">
        <v>0</v>
      </c>
      <c r="F188" s="21">
        <f>E188*C188</f>
        <v>0</v>
      </c>
      <c r="G188" s="5"/>
      <c r="H188" s="5"/>
      <c r="I188" s="5"/>
    </row>
    <row r="189" spans="1:9" x14ac:dyDescent="0.3">
      <c r="A189" s="16">
        <v>154</v>
      </c>
      <c r="B189" s="17" t="s">
        <v>56</v>
      </c>
      <c r="C189" s="18">
        <v>120</v>
      </c>
      <c r="D189" s="19" t="s">
        <v>1</v>
      </c>
      <c r="E189" s="4">
        <v>0</v>
      </c>
      <c r="F189" s="21">
        <f>E189*C189</f>
        <v>0</v>
      </c>
      <c r="G189" s="5"/>
      <c r="H189" s="5"/>
      <c r="I189" s="5"/>
    </row>
    <row r="190" spans="1:9" x14ac:dyDescent="0.3">
      <c r="A190" s="16">
        <v>155</v>
      </c>
      <c r="B190" s="17" t="s">
        <v>60</v>
      </c>
      <c r="C190" s="18">
        <v>324</v>
      </c>
      <c r="D190" s="19" t="s">
        <v>1</v>
      </c>
      <c r="E190" s="4">
        <v>0</v>
      </c>
      <c r="F190" s="21">
        <f>E190*C190</f>
        <v>0</v>
      </c>
      <c r="G190" s="5"/>
      <c r="H190" s="5"/>
      <c r="I190" s="5"/>
    </row>
    <row r="191" spans="1:9" x14ac:dyDescent="0.3">
      <c r="A191" s="23"/>
      <c r="B191" s="24" t="s">
        <v>5</v>
      </c>
      <c r="C191" s="32"/>
      <c r="D191" s="32"/>
      <c r="E191" s="11"/>
      <c r="F191" s="33"/>
      <c r="G191" s="9"/>
      <c r="H191" s="9"/>
      <c r="I191" s="9"/>
    </row>
    <row r="192" spans="1:9" x14ac:dyDescent="0.3">
      <c r="A192" s="16">
        <v>156</v>
      </c>
      <c r="B192" s="17" t="s">
        <v>63</v>
      </c>
      <c r="C192" s="18">
        <v>12</v>
      </c>
      <c r="D192" s="19" t="s">
        <v>2</v>
      </c>
      <c r="E192" s="4">
        <v>0</v>
      </c>
      <c r="F192" s="21">
        <f t="shared" ref="F192:F199" si="11">E192*C192</f>
        <v>0</v>
      </c>
      <c r="G192" s="5"/>
      <c r="H192" s="5"/>
      <c r="I192" s="5"/>
    </row>
    <row r="193" spans="1:9" x14ac:dyDescent="0.3">
      <c r="A193" s="16">
        <v>157</v>
      </c>
      <c r="B193" s="17" t="s">
        <v>64</v>
      </c>
      <c r="C193" s="18">
        <v>1</v>
      </c>
      <c r="D193" s="19" t="s">
        <v>2</v>
      </c>
      <c r="E193" s="4">
        <v>0</v>
      </c>
      <c r="F193" s="21">
        <f t="shared" si="11"/>
        <v>0</v>
      </c>
      <c r="G193" s="5"/>
      <c r="H193" s="5"/>
      <c r="I193" s="5"/>
    </row>
    <row r="194" spans="1:9" x14ac:dyDescent="0.3">
      <c r="A194" s="16">
        <v>158</v>
      </c>
      <c r="B194" s="17" t="s">
        <v>65</v>
      </c>
      <c r="C194" s="18">
        <v>1</v>
      </c>
      <c r="D194" s="19" t="s">
        <v>2</v>
      </c>
      <c r="E194" s="4">
        <v>0</v>
      </c>
      <c r="F194" s="21">
        <f t="shared" si="11"/>
        <v>0</v>
      </c>
      <c r="G194" s="5"/>
      <c r="H194" s="5"/>
      <c r="I194" s="5"/>
    </row>
    <row r="195" spans="1:9" x14ac:dyDescent="0.3">
      <c r="A195" s="16">
        <v>159</v>
      </c>
      <c r="B195" s="17" t="s">
        <v>60</v>
      </c>
      <c r="C195" s="18">
        <v>3940</v>
      </c>
      <c r="D195" s="19" t="s">
        <v>1</v>
      </c>
      <c r="E195" s="4">
        <v>0</v>
      </c>
      <c r="F195" s="21">
        <f t="shared" si="11"/>
        <v>0</v>
      </c>
      <c r="G195" s="5"/>
      <c r="H195" s="5"/>
      <c r="I195" s="5"/>
    </row>
    <row r="196" spans="1:9" x14ac:dyDescent="0.3">
      <c r="A196" s="16">
        <v>160</v>
      </c>
      <c r="B196" s="17" t="s">
        <v>56</v>
      </c>
      <c r="C196" s="18">
        <v>300</v>
      </c>
      <c r="D196" s="19" t="s">
        <v>1</v>
      </c>
      <c r="E196" s="4">
        <v>0</v>
      </c>
      <c r="F196" s="21">
        <f t="shared" si="11"/>
        <v>0</v>
      </c>
      <c r="G196" s="5"/>
      <c r="H196" s="5"/>
      <c r="I196" s="5"/>
    </row>
    <row r="197" spans="1:9" x14ac:dyDescent="0.3">
      <c r="A197" s="16">
        <v>161</v>
      </c>
      <c r="B197" s="17" t="s">
        <v>66</v>
      </c>
      <c r="C197" s="18">
        <v>8</v>
      </c>
      <c r="D197" s="19" t="s">
        <v>2</v>
      </c>
      <c r="E197" s="4">
        <v>0</v>
      </c>
      <c r="F197" s="21">
        <f t="shared" si="11"/>
        <v>0</v>
      </c>
      <c r="G197" s="5"/>
      <c r="H197" s="5"/>
      <c r="I197" s="5"/>
    </row>
    <row r="198" spans="1:9" x14ac:dyDescent="0.3">
      <c r="A198" s="16">
        <v>162</v>
      </c>
      <c r="B198" s="17" t="s">
        <v>54</v>
      </c>
      <c r="C198" s="18">
        <v>3</v>
      </c>
      <c r="D198" s="19" t="s">
        <v>2</v>
      </c>
      <c r="E198" s="4">
        <v>0</v>
      </c>
      <c r="F198" s="21">
        <f t="shared" si="11"/>
        <v>0</v>
      </c>
      <c r="G198" s="5"/>
      <c r="H198" s="5"/>
      <c r="I198" s="5"/>
    </row>
    <row r="199" spans="1:9" x14ac:dyDescent="0.3">
      <c r="A199" s="16">
        <v>163</v>
      </c>
      <c r="B199" s="17" t="s">
        <v>110</v>
      </c>
      <c r="C199" s="18">
        <v>1</v>
      </c>
      <c r="D199" s="19" t="s">
        <v>2</v>
      </c>
      <c r="E199" s="4">
        <v>0</v>
      </c>
      <c r="F199" s="21">
        <f t="shared" si="11"/>
        <v>0</v>
      </c>
      <c r="G199" s="5"/>
      <c r="H199" s="5"/>
      <c r="I199" s="5"/>
    </row>
    <row r="200" spans="1:9" ht="21.6" thickBot="1" x14ac:dyDescent="0.35">
      <c r="A200" s="16"/>
      <c r="B200" s="73"/>
      <c r="C200" s="73"/>
      <c r="D200" s="73"/>
      <c r="E200" s="7" t="s">
        <v>169</v>
      </c>
      <c r="F200" s="22">
        <f>SUM(F90:F199)</f>
        <v>0</v>
      </c>
      <c r="G200" s="5"/>
      <c r="H200" s="5"/>
      <c r="I200" s="5"/>
    </row>
    <row r="201" spans="1:9" ht="21" customHeight="1" x14ac:dyDescent="0.3">
      <c r="A201" s="60"/>
      <c r="B201" s="56" t="s">
        <v>166</v>
      </c>
      <c r="C201" s="57"/>
      <c r="D201" s="57"/>
      <c r="E201" s="58"/>
      <c r="F201" s="57"/>
      <c r="G201" s="58"/>
      <c r="H201" s="59"/>
      <c r="I201" s="50"/>
    </row>
    <row r="202" spans="1:9" ht="21" customHeight="1" x14ac:dyDescent="0.3">
      <c r="A202" s="23"/>
      <c r="B202" s="24" t="s">
        <v>3</v>
      </c>
      <c r="C202" s="32"/>
      <c r="D202" s="32"/>
      <c r="E202" s="11"/>
      <c r="F202" s="33"/>
      <c r="G202" s="9"/>
      <c r="H202" s="9"/>
      <c r="I202" s="9"/>
    </row>
    <row r="203" spans="1:9" ht="21" customHeight="1" x14ac:dyDescent="0.3">
      <c r="A203" s="16">
        <v>164</v>
      </c>
      <c r="B203" s="17" t="s">
        <v>140</v>
      </c>
      <c r="C203" s="18">
        <v>1910</v>
      </c>
      <c r="D203" s="19" t="s">
        <v>71</v>
      </c>
      <c r="E203" s="4">
        <v>0</v>
      </c>
      <c r="F203" s="21">
        <f>E203*C203</f>
        <v>0</v>
      </c>
      <c r="G203" s="5"/>
      <c r="H203" s="5"/>
      <c r="I203" s="5"/>
    </row>
    <row r="204" spans="1:9" ht="21" customHeight="1" x14ac:dyDescent="0.3">
      <c r="A204" s="16">
        <v>165</v>
      </c>
      <c r="B204" s="17" t="s">
        <v>140</v>
      </c>
      <c r="C204" s="18">
        <v>5780</v>
      </c>
      <c r="D204" s="19" t="s">
        <v>71</v>
      </c>
      <c r="E204" s="4">
        <v>0</v>
      </c>
      <c r="F204" s="21">
        <f>E204*C204</f>
        <v>0</v>
      </c>
      <c r="G204" s="5"/>
      <c r="H204" s="5"/>
      <c r="I204" s="5"/>
    </row>
    <row r="205" spans="1:9" x14ac:dyDescent="0.3">
      <c r="A205" s="23"/>
      <c r="B205" s="24" t="s">
        <v>4</v>
      </c>
      <c r="C205" s="25"/>
      <c r="D205" s="25"/>
      <c r="E205" s="8"/>
      <c r="F205" s="26"/>
      <c r="G205" s="9"/>
      <c r="H205" s="9"/>
      <c r="I205" s="9"/>
    </row>
    <row r="206" spans="1:9" ht="36" x14ac:dyDescent="0.3">
      <c r="A206" s="16">
        <v>166</v>
      </c>
      <c r="B206" s="17" t="s">
        <v>144</v>
      </c>
      <c r="C206" s="18">
        <v>985</v>
      </c>
      <c r="D206" s="19" t="s">
        <v>141</v>
      </c>
      <c r="E206" s="4">
        <v>0</v>
      </c>
      <c r="F206" s="21">
        <f>E206*C206</f>
        <v>0</v>
      </c>
      <c r="G206" s="5"/>
      <c r="H206" s="5"/>
      <c r="I206" s="5"/>
    </row>
    <row r="207" spans="1:9" ht="36" x14ac:dyDescent="0.3">
      <c r="A207" s="16">
        <v>167</v>
      </c>
      <c r="B207" s="17" t="s">
        <v>147</v>
      </c>
      <c r="C207" s="18">
        <v>450</v>
      </c>
      <c r="D207" s="19" t="s">
        <v>142</v>
      </c>
      <c r="E207" s="4">
        <v>0</v>
      </c>
      <c r="F207" s="21">
        <f>E207*C207</f>
        <v>0</v>
      </c>
      <c r="G207" s="5"/>
      <c r="H207" s="5"/>
      <c r="I207" s="5"/>
    </row>
    <row r="208" spans="1:9" ht="36" x14ac:dyDescent="0.3">
      <c r="A208" s="16">
        <v>168</v>
      </c>
      <c r="B208" s="17" t="s">
        <v>148</v>
      </c>
      <c r="C208" s="18">
        <v>305</v>
      </c>
      <c r="D208" s="19" t="s">
        <v>141</v>
      </c>
      <c r="E208" s="4">
        <v>0</v>
      </c>
      <c r="F208" s="21">
        <f>E208*C208</f>
        <v>0</v>
      </c>
      <c r="G208" s="5"/>
      <c r="H208" s="5"/>
      <c r="I208" s="5"/>
    </row>
    <row r="209" spans="1:9" ht="36" x14ac:dyDescent="0.3">
      <c r="A209" s="16">
        <v>169</v>
      </c>
      <c r="B209" s="17" t="s">
        <v>146</v>
      </c>
      <c r="C209" s="18">
        <v>175</v>
      </c>
      <c r="D209" s="19" t="s">
        <v>142</v>
      </c>
      <c r="E209" s="4">
        <v>0</v>
      </c>
      <c r="F209" s="21">
        <f>E209*C209</f>
        <v>0</v>
      </c>
      <c r="G209" s="5"/>
      <c r="H209" s="5"/>
      <c r="I209" s="5"/>
    </row>
    <row r="210" spans="1:9" x14ac:dyDescent="0.3">
      <c r="A210" s="16">
        <v>170</v>
      </c>
      <c r="B210" s="17" t="s">
        <v>145</v>
      </c>
      <c r="C210" s="18">
        <v>10</v>
      </c>
      <c r="D210" s="19" t="s">
        <v>142</v>
      </c>
      <c r="E210" s="4">
        <v>0</v>
      </c>
      <c r="F210" s="21">
        <f>E210*C210</f>
        <v>0</v>
      </c>
      <c r="G210" s="5"/>
      <c r="H210" s="5"/>
      <c r="I210" s="5"/>
    </row>
    <row r="211" spans="1:9" x14ac:dyDescent="0.3">
      <c r="A211" s="23"/>
      <c r="B211" s="24" t="s">
        <v>143</v>
      </c>
      <c r="C211" s="25"/>
      <c r="D211" s="25"/>
      <c r="E211" s="8"/>
      <c r="F211" s="26"/>
      <c r="G211" s="9"/>
      <c r="H211" s="9"/>
      <c r="I211" s="9"/>
    </row>
    <row r="212" spans="1:9" ht="36" x14ac:dyDescent="0.3">
      <c r="A212" s="16">
        <v>171</v>
      </c>
      <c r="B212" s="27" t="s">
        <v>138</v>
      </c>
      <c r="C212" s="19">
        <v>1</v>
      </c>
      <c r="D212" s="19" t="s">
        <v>2</v>
      </c>
      <c r="E212" s="4">
        <v>0</v>
      </c>
      <c r="F212" s="21">
        <f>E212*C212</f>
        <v>0</v>
      </c>
      <c r="G212" s="5"/>
      <c r="H212" s="5"/>
      <c r="I212" s="5"/>
    </row>
    <row r="213" spans="1:9" x14ac:dyDescent="0.3">
      <c r="A213" s="16">
        <v>172</v>
      </c>
      <c r="B213" s="27" t="s">
        <v>139</v>
      </c>
      <c r="C213" s="19">
        <v>1</v>
      </c>
      <c r="D213" s="19" t="s">
        <v>2</v>
      </c>
      <c r="E213" s="4">
        <v>0</v>
      </c>
      <c r="F213" s="20">
        <f>E213*C213</f>
        <v>0</v>
      </c>
      <c r="G213" s="5"/>
      <c r="H213" s="5"/>
      <c r="I213" s="5"/>
    </row>
    <row r="214" spans="1:9" x14ac:dyDescent="0.3">
      <c r="A214" s="16">
        <v>173</v>
      </c>
      <c r="B214" s="17" t="s">
        <v>132</v>
      </c>
      <c r="C214" s="19">
        <v>1</v>
      </c>
      <c r="D214" s="19" t="s">
        <v>2</v>
      </c>
      <c r="E214" s="4">
        <v>0</v>
      </c>
      <c r="F214" s="20">
        <f>E214*C214</f>
        <v>0</v>
      </c>
      <c r="G214" s="5"/>
      <c r="H214" s="5"/>
      <c r="I214" s="5"/>
    </row>
    <row r="215" spans="1:9" x14ac:dyDescent="0.3">
      <c r="A215" s="16">
        <v>174</v>
      </c>
      <c r="B215" s="17" t="s">
        <v>133</v>
      </c>
      <c r="C215" s="19">
        <v>1</v>
      </c>
      <c r="D215" s="19" t="s">
        <v>2</v>
      </c>
      <c r="E215" s="4">
        <v>0</v>
      </c>
      <c r="F215" s="20">
        <f>E215*C215</f>
        <v>0</v>
      </c>
      <c r="G215" s="5"/>
      <c r="H215" s="5"/>
      <c r="I215" s="5"/>
    </row>
    <row r="216" spans="1:9" x14ac:dyDescent="0.3">
      <c r="A216" s="16"/>
      <c r="B216" s="73"/>
      <c r="C216" s="73"/>
      <c r="D216" s="73"/>
      <c r="E216" s="7" t="s">
        <v>172</v>
      </c>
      <c r="F216" s="28">
        <f>SUM(F203:F215)</f>
        <v>0</v>
      </c>
      <c r="G216" s="5"/>
      <c r="H216" s="5"/>
      <c r="I216" s="5"/>
    </row>
    <row r="217" spans="1:9" x14ac:dyDescent="0.3">
      <c r="A217" s="29">
        <v>175</v>
      </c>
      <c r="B217" s="74" t="s">
        <v>137</v>
      </c>
      <c r="C217" s="74"/>
      <c r="D217" s="74"/>
      <c r="E217" s="10"/>
      <c r="F217" s="30">
        <v>0</v>
      </c>
      <c r="G217" s="5"/>
      <c r="H217" s="5"/>
      <c r="I217" s="5"/>
    </row>
    <row r="218" spans="1:9" ht="21.6" thickBot="1" x14ac:dyDescent="0.35">
      <c r="A218" s="29"/>
      <c r="B218" s="75"/>
      <c r="C218" s="75"/>
      <c r="D218" s="75"/>
      <c r="E218" s="7" t="s">
        <v>130</v>
      </c>
      <c r="F218" s="31">
        <f>F217+F216</f>
        <v>0</v>
      </c>
      <c r="G218" s="5"/>
      <c r="H218" s="5"/>
      <c r="I218" s="5"/>
    </row>
    <row r="219" spans="1:9" ht="21" customHeight="1" x14ac:dyDescent="0.3">
      <c r="A219" s="61"/>
      <c r="B219" s="62" t="s">
        <v>167</v>
      </c>
      <c r="C219" s="63"/>
      <c r="D219" s="63"/>
      <c r="E219" s="64"/>
      <c r="F219" s="65"/>
      <c r="G219" s="66"/>
      <c r="H219" s="67"/>
      <c r="I219" s="68"/>
    </row>
    <row r="220" spans="1:9" ht="21" customHeight="1" x14ac:dyDescent="0.3">
      <c r="A220" s="23"/>
      <c r="B220" s="24" t="s">
        <v>135</v>
      </c>
      <c r="C220" s="32"/>
      <c r="D220" s="32"/>
      <c r="E220" s="11"/>
      <c r="F220" s="33"/>
      <c r="G220" s="9"/>
      <c r="H220" s="9"/>
      <c r="I220" s="9"/>
    </row>
    <row r="221" spans="1:9" x14ac:dyDescent="0.3">
      <c r="A221" s="16">
        <v>176</v>
      </c>
      <c r="B221" s="17" t="s">
        <v>136</v>
      </c>
      <c r="C221" s="18">
        <v>7</v>
      </c>
      <c r="D221" s="19" t="s">
        <v>131</v>
      </c>
      <c r="E221" s="4">
        <v>0</v>
      </c>
      <c r="F221" s="21">
        <f>E221*C221</f>
        <v>0</v>
      </c>
      <c r="G221" s="5"/>
      <c r="H221" s="5"/>
      <c r="I221" s="5"/>
    </row>
    <row r="222" spans="1:9" ht="21" customHeight="1" thickBot="1" x14ac:dyDescent="0.35">
      <c r="A222" s="16"/>
      <c r="B222" s="73"/>
      <c r="C222" s="73"/>
      <c r="D222" s="73"/>
      <c r="E222" s="7" t="s">
        <v>171</v>
      </c>
      <c r="F222" s="22">
        <f>SUM(F221)</f>
        <v>0</v>
      </c>
      <c r="G222" s="5"/>
      <c r="H222" s="5"/>
      <c r="I222" s="5"/>
    </row>
    <row r="223" spans="1:9" ht="21" customHeight="1" x14ac:dyDescent="0.3">
      <c r="A223" s="61"/>
      <c r="B223" s="62" t="s">
        <v>168</v>
      </c>
      <c r="C223" s="63"/>
      <c r="D223" s="63"/>
      <c r="E223" s="64"/>
      <c r="F223" s="63"/>
      <c r="G223" s="64"/>
      <c r="H223" s="69"/>
      <c r="I223" s="9"/>
    </row>
    <row r="224" spans="1:9" ht="21" customHeight="1" x14ac:dyDescent="0.3">
      <c r="A224" s="34">
        <v>177</v>
      </c>
      <c r="B224" s="27" t="s">
        <v>153</v>
      </c>
      <c r="C224" s="35">
        <v>1</v>
      </c>
      <c r="D224" s="36" t="s">
        <v>2</v>
      </c>
      <c r="E224" s="13">
        <v>20000</v>
      </c>
      <c r="F224" s="37">
        <f>E224*C224</f>
        <v>20000</v>
      </c>
      <c r="G224" s="5"/>
      <c r="H224" s="5"/>
      <c r="I224" s="5"/>
    </row>
    <row r="225" spans="1:9" ht="21" customHeight="1" x14ac:dyDescent="0.3">
      <c r="A225" s="12"/>
      <c r="B225" s="76"/>
      <c r="C225" s="76"/>
      <c r="D225" s="76"/>
      <c r="E225" s="13"/>
      <c r="F225" s="38">
        <f>SUM(F224)</f>
        <v>20000</v>
      </c>
      <c r="G225" s="5"/>
      <c r="H225" s="5"/>
      <c r="I225" s="5"/>
    </row>
    <row r="226" spans="1:9" x14ac:dyDescent="0.3">
      <c r="A226" s="12"/>
      <c r="B226" s="77"/>
      <c r="C226" s="77"/>
      <c r="D226" s="77"/>
      <c r="E226" s="14" t="s">
        <v>152</v>
      </c>
      <c r="F226" s="39">
        <f>F225</f>
        <v>20000</v>
      </c>
      <c r="G226" s="5"/>
      <c r="H226" s="5"/>
      <c r="I226" s="5"/>
    </row>
    <row r="227" spans="1:9" x14ac:dyDescent="0.3">
      <c r="A227" s="78"/>
      <c r="B227" s="78"/>
      <c r="C227" s="78"/>
      <c r="D227" s="78"/>
      <c r="E227" s="14" t="s">
        <v>173</v>
      </c>
      <c r="F227" s="40">
        <f>F226+F222+F218+F200+F88</f>
        <v>20000</v>
      </c>
      <c r="G227" s="79"/>
      <c r="H227" s="80"/>
      <c r="I227" s="81"/>
    </row>
    <row r="228" spans="1:9" ht="32.4" customHeight="1" x14ac:dyDescent="0.3">
      <c r="A228" s="70" t="s">
        <v>129</v>
      </c>
      <c r="B228" s="71"/>
      <c r="C228" s="71"/>
      <c r="D228" s="71"/>
      <c r="E228" s="71"/>
      <c r="F228" s="71"/>
      <c r="G228" s="71"/>
      <c r="H228" s="71"/>
      <c r="I228" s="71"/>
    </row>
    <row r="229" spans="1:9" ht="28.2" customHeight="1" x14ac:dyDescent="0.3">
      <c r="A229" s="82" t="s">
        <v>151</v>
      </c>
      <c r="B229" s="83"/>
      <c r="C229" s="83"/>
      <c r="D229" s="83"/>
      <c r="E229" s="83"/>
      <c r="F229" s="83"/>
      <c r="G229" s="15"/>
      <c r="H229" s="15"/>
      <c r="I229" s="15"/>
    </row>
    <row r="230" spans="1:9" ht="32.4" customHeight="1" x14ac:dyDescent="0.3">
      <c r="A230" s="82" t="s">
        <v>134</v>
      </c>
      <c r="B230" s="83"/>
      <c r="C230" s="83"/>
      <c r="D230" s="83"/>
      <c r="E230" s="83"/>
      <c r="F230" s="83"/>
      <c r="G230" s="83"/>
      <c r="H230" s="83"/>
      <c r="I230" s="83"/>
    </row>
    <row r="231" spans="1:9" ht="45.6" customHeight="1" x14ac:dyDescent="0.3">
      <c r="A231" s="82" t="s">
        <v>154</v>
      </c>
      <c r="B231" s="83"/>
      <c r="C231" s="83"/>
      <c r="D231" s="83"/>
      <c r="E231" s="83"/>
      <c r="F231" s="83"/>
      <c r="G231" s="83"/>
      <c r="H231" s="83"/>
      <c r="I231" s="83"/>
    </row>
    <row r="232" spans="1:9" ht="30" customHeight="1" x14ac:dyDescent="0.3">
      <c r="A232" s="82" t="s">
        <v>150</v>
      </c>
      <c r="B232" s="83"/>
      <c r="C232" s="83"/>
      <c r="D232" s="83"/>
      <c r="E232" s="83"/>
      <c r="F232" s="83"/>
      <c r="G232" s="83"/>
      <c r="H232" s="83"/>
      <c r="I232" s="83"/>
    </row>
    <row r="233" spans="1:9" ht="123" customHeight="1" x14ac:dyDescent="0.3">
      <c r="A233" s="84" t="s">
        <v>163</v>
      </c>
      <c r="B233" s="85"/>
      <c r="C233" s="85"/>
      <c r="D233" s="85"/>
      <c r="E233" s="85"/>
      <c r="F233" s="85"/>
      <c r="G233" s="85"/>
      <c r="H233" s="85"/>
      <c r="I233" s="85"/>
    </row>
    <row r="234" spans="1:9" ht="25.2" customHeight="1" x14ac:dyDescent="0.3"/>
    <row r="235" spans="1:9" ht="15.6" customHeight="1" x14ac:dyDescent="0.3"/>
  </sheetData>
  <mergeCells count="17">
    <mergeCell ref="A229:F229"/>
    <mergeCell ref="A230:I230"/>
    <mergeCell ref="A231:I231"/>
    <mergeCell ref="A232:I232"/>
    <mergeCell ref="A233:I233"/>
    <mergeCell ref="A228:I228"/>
    <mergeCell ref="A1:I4"/>
    <mergeCell ref="B88:D88"/>
    <mergeCell ref="B200:D200"/>
    <mergeCell ref="B216:D216"/>
    <mergeCell ref="B217:D217"/>
    <mergeCell ref="B218:D218"/>
    <mergeCell ref="B222:D222"/>
    <mergeCell ref="B225:D225"/>
    <mergeCell ref="B226:D226"/>
    <mergeCell ref="A227:D227"/>
    <mergeCell ref="G227:I2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Tabla revisada!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Pesquera</dc:creator>
  <cp:lastModifiedBy>Edmarie Avilés Almenas</cp:lastModifiedBy>
  <cp:lastPrinted>2023-04-04T19:33:32Z</cp:lastPrinted>
  <dcterms:created xsi:type="dcterms:W3CDTF">2021-08-26T19:24:27Z</dcterms:created>
  <dcterms:modified xsi:type="dcterms:W3CDTF">2023-06-13T01:11:27Z</dcterms:modified>
</cp:coreProperties>
</file>